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andrewsutherland/Documents/Claude/Trigger-Vale/"/>
    </mc:Choice>
  </mc:AlternateContent>
  <xr:revisionPtr revIDLastSave="0" documentId="13_ncr:1_{22012F21-4F14-9741-9BAB-19173B3A8B63}" xr6:coauthVersionLast="47" xr6:coauthVersionMax="47" xr10:uidLastSave="{00000000-0000-0000-0000-000000000000}"/>
  <bookViews>
    <workbookView activeTab="0" xWindow="37820" yWindow="620" windowWidth="25320" windowHeight="19180" tabRatio="500" xr2:uid="{00000000-000D-0000-FFFF-FFFF00000000}"/>
  </bookViews>
  <sheets>
    <sheet name="Auction Team" sheetId="1" r:id="rId1"/>
    <sheet name="Trait Guide &amp; Averages" sheetId="2" r:id="rId2"/>
    <sheet name="Percentile Bands" sheetId="3" r:id="rId3"/>
  </sheets>
  <definedNames>
    <definedName name="BandView">'Auction Team'!$L$2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4" i="2" l="1"/>
  <c r="G14" i="2" s="1"/>
  <c r="E14" i="2"/>
  <c r="F13" i="2"/>
  <c r="G13" i="2" s="1"/>
  <c r="E13" i="2"/>
  <c r="F12" i="2"/>
  <c r="G12" i="2" s="1"/>
  <c r="E12" i="2"/>
  <c r="F11" i="2"/>
  <c r="G11" i="2" s="1"/>
  <c r="E11" i="2"/>
  <c r="F10" i="2"/>
  <c r="G10" i="2" s="1"/>
  <c r="E10" i="2"/>
  <c r="F9" i="2"/>
  <c r="G9" i="2" s="1"/>
  <c r="E9" i="2"/>
  <c r="F8" i="2"/>
  <c r="G8" i="2" s="1"/>
  <c r="E8" i="2"/>
  <c r="F7" i="2"/>
  <c r="G7" i="2" s="1"/>
  <c r="E7" i="2"/>
  <c r="G6" i="2"/>
  <c r="F6" i="2"/>
  <c r="E6" i="2"/>
  <c r="F5" i="2"/>
  <c r="G5" i="2" s="1"/>
  <c r="E5" i="2"/>
</calcChain>
</file>

<file path=xl/sharedStrings.xml><?xml version="1.0" encoding="utf-8"?>
<sst xmlns="http://schemas.openxmlformats.org/spreadsheetml/2006/main" count="232" uniqueCount="82">
  <si>
    <t>2026 White Suffolk Auction Team</t>
  </si>
  <si>
    <t>SHOW % BANDS</t>
  </si>
  <si>
    <t>All bands</t>
  </si>
  <si>
    <t>Top 5%</t>
  </si>
  <si>
    <t>Top 10%</t>
  </si>
  <si>
    <t>Top 30%</t>
  </si>
  <si>
    <t>Ram Sale Friday 4 September 2026 · Brookong NSW · Live on AuctionsPlus</t>
  </si>
  <si>
    <t>LAMBPLAN Terminal analysis 1 August 2026 · 2025 drop · Rams sold individually and in pairs</t>
  </si>
  <si>
    <t>Lot</t>
  </si>
  <si>
    <t>Tag</t>
  </si>
  <si>
    <t>SIRE</t>
  </si>
  <si>
    <t>Notes</t>
  </si>
  <si>
    <t>Birth type</t>
  </si>
  <si>
    <t>DOB</t>
  </si>
  <si>
    <t>BWT</t>
  </si>
  <si>
    <t>WWT</t>
  </si>
  <si>
    <t>PWT</t>
  </si>
  <si>
    <t>PEMD</t>
  </si>
  <si>
    <t>PFAT</t>
  </si>
  <si>
    <t>LE</t>
  </si>
  <si>
    <t>IMF</t>
  </si>
  <si>
    <t>SHEARF5</t>
  </si>
  <si>
    <t>TCP</t>
  </si>
  <si>
    <t>LEQ</t>
  </si>
  <si>
    <t>Video, Photo</t>
  </si>
  <si>
    <t>Triplet</t>
  </si>
  <si>
    <t>FEL230315</t>
  </si>
  <si>
    <t>Twin</t>
  </si>
  <si>
    <t>FAR230076</t>
  </si>
  <si>
    <t>BP230521</t>
  </si>
  <si>
    <t>Single</t>
  </si>
  <si>
    <t>YA210004</t>
  </si>
  <si>
    <t>Late born — out of ewe lamb</t>
  </si>
  <si>
    <t>TRAIT GUIDE &amp; TEAM AVERAGES — how the 2026 White Suffolk auction team compares to the LAMBPLAN Terminal industry average</t>
  </si>
  <si>
    <t>ASBV</t>
  </si>
  <si>
    <t>Trait Name</t>
  </si>
  <si>
    <t>Measured at</t>
  </si>
  <si>
    <t>What it means</t>
  </si>
  <si>
    <t>Industry Av.
(50th band)</t>
  </si>
  <si>
    <t>Auction Team Av.</t>
  </si>
  <si>
    <t>Band</t>
  </si>
  <si>
    <t>Direction</t>
  </si>
  <si>
    <t>Birth Weight</t>
  </si>
  <si>
    <t>At birth</t>
  </si>
  <si>
    <t>Lamb birth weight. Moderate is ideal — big enough to be viable, small enough for unassisted lambing.</t>
  </si>
  <si>
    <t>Ideal range</t>
  </si>
  <si>
    <t>Weaning Weight</t>
  </si>
  <si>
    <t>42–120 days</t>
  </si>
  <si>
    <t>Liveweight at weaning. Higher means faster early growth and heavier lambs sooner.</t>
  </si>
  <si>
    <t>Higher is better</t>
  </si>
  <si>
    <t>Post-weaning Weight</t>
  </si>
  <si>
    <t>4–10 months (120–299 days)</t>
  </si>
  <si>
    <t>Liveweight after weaning. Higher means faster growth and earlier turn-off.</t>
  </si>
  <si>
    <t>Post-weaning Eye Muscle Depth</t>
  </si>
  <si>
    <t>Eye muscle depth at a set liveweight. Higher means more lean meat yield on the carcase.</t>
  </si>
  <si>
    <t>Post-weaning Fat Depth</t>
  </si>
  <si>
    <t>Fat depth at the C site at a set liveweight. Moderate is ideal — enough finish without excess trim.</t>
  </si>
  <si>
    <t>Lambing Ease</t>
  </si>
  <si>
    <t>At lambing</t>
  </si>
  <si>
    <t>Lambing ease. Higher means fewer difficult births in ewes joined to this sire.</t>
  </si>
  <si>
    <t>Intramuscular Fat</t>
  </si>
  <si>
    <t>At slaughter</t>
  </si>
  <si>
    <t>Intramuscular fat, or marbling. Higher means better flavour and juiciness.</t>
  </si>
  <si>
    <t>Shear Force (Day 5)</t>
  </si>
  <si>
    <t>Meat tenderness measured as shear force after 5 days ageing. Lower means more tender lamb.</t>
  </si>
  <si>
    <t>Lower is better</t>
  </si>
  <si>
    <t>Terminal Carcase Production</t>
  </si>
  <si>
    <t>Not age-specific</t>
  </si>
  <si>
    <t>Index combining growth and carcase traits. Higher predicts more profit from lamb production.</t>
  </si>
  <si>
    <t>Lamb Eating Quality</t>
  </si>
  <si>
    <t>Index balancing growth with eating quality. Higher predicts profitable lamb that eats well.</t>
  </si>
  <si>
    <t>Top 1%</t>
  </si>
  <si>
    <t>Top 20%</t>
  </si>
  <si>
    <t>Top 40%</t>
  </si>
  <si>
    <t>Top 50%</t>
  </si>
  <si>
    <t>Top 60%</t>
  </si>
  <si>
    <t>Top 70%</t>
  </si>
  <si>
    <t>Top 80%</t>
  </si>
  <si>
    <t>Top 90%</t>
  </si>
  <si>
    <t>LAMBPLAN Terminal analysis · Run 1 August 2026 · 2025 drop</t>
  </si>
  <si>
    <t>Lot 241- 246 sold individually</t>
  </si>
  <si>
    <t>Lot 247- 336 sold in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</si>
</sst>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"/>
    <numFmt numFmtId="165" formatCode="0.0"/>
  </numFmts>
  <fonts count="13">
    <font>
      <sz val="11"/>
      <color theme="1"/>
      <name val="Calibri"/>
      <family val="2"/>
      <charset val="1"/>
    </font>
    <font>
      <b/>
      <sz val="13"/>
      <color rgb="FFFFFFFF"/>
      <name val="Figtree"/>
      <charset val="1"/>
    </font>
    <font>
      <b/>
      <sz val="9"/>
      <color rgb="FFFFFFFF"/>
      <name val="Figtree"/>
      <charset val="1"/>
    </font>
    <font>
      <b/>
      <sz val="10"/>
      <color rgb="FF172331"/>
      <name val="Figtree"/>
      <charset val="1"/>
    </font>
    <font>
      <sz val="9"/>
      <color rgb="FF172331"/>
      <name val="Figtree"/>
      <charset val="1"/>
    </font>
    <font>
      <sz val="9"/>
      <color rgb="FFB9BEC4"/>
      <name val="Figtree"/>
      <charset val="1"/>
    </font>
    <font>
      <b/>
      <sz val="10"/>
      <color rgb="FFFFFFFF"/>
      <name val="Figtree"/>
      <charset val="1"/>
    </font>
    <font>
      <sz val="12"/>
      <color rgb="FF172331"/>
      <name val="Figtree"/>
      <charset val="1"/>
    </font>
    <font>
      <sz val="9.5"/>
      <color rgb="FF6B7480"/>
      <name val="Figtree"/>
      <charset val="1"/>
    </font>
    <font>
      <b/>
      <sz val="12"/>
      <color rgb="FF172331"/>
      <name val="Figtree"/>
      <charset val="1"/>
    </font>
    <font>
      <sz val="11"/>
      <color rgb="FF172331"/>
      <name val="Figtree"/>
      <charset val="1"/>
    </font>
    <font>
      <b/>
      <sz val="11"/>
      <color rgb="FF172331"/>
      <name val="Figtree"/>
      <charset val="1"/>
    </font>
    <font>
      <sz val="9"/>
      <color rgb="FF6B7480"/>
      <name val="Figtree"/>
      <charset val="1"/>
    </font>
  </fonts>
  <fills count="11">
    <fill>
      <patternFill patternType="none"/>
    </fill>
    <fill>
      <patternFill patternType="gray125"/>
    </fill>
    <fill>
      <patternFill patternType="solid">
        <fgColor rgb="FF172331"/>
        <bgColor rgb="FF003300"/>
      </patternFill>
    </fill>
    <fill>
      <patternFill patternType="solid">
        <fgColor rgb="FFFFC300"/>
        <bgColor rgb="FFFF9900"/>
      </patternFill>
    </fill>
    <fill>
      <patternFill patternType="solid">
        <fgColor rgb="FFF3B9D2"/>
        <bgColor rgb="FFFF99CC"/>
      </patternFill>
    </fill>
    <fill>
      <patternFill patternType="solid">
        <fgColor rgb="FFA6C8ED"/>
        <bgColor rgb="FFB9BEC4"/>
      </patternFill>
    </fill>
    <fill>
      <patternFill patternType="solid">
        <fgColor rgb="FFAAD6AE"/>
        <bgColor rgb="FFB9BEC4"/>
      </patternFill>
    </fill>
    <fill>
      <patternFill patternType="solid">
        <fgColor rgb="FFF2F3F4"/>
        <bgColor rgb="FFFFFFFF"/>
      </patternFill>
    </fill>
    <fill>
      <patternFill patternType="solid">
        <fgColor rgb="FFA6C8ED"/>
        <bgColor indexed="64"/>
      </patternFill>
    </fill>
    <fill>
      <patternFill patternType="solid">
        <fgColor rgb="FFAAD6AE"/>
        <bgColor indexed="64"/>
      </patternFill>
    </fill>
    <fill>
      <patternFill patternType="solid">
        <fgColor rgb="FFF3B9D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164" fontId="7" fillId="0" borderId="3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7" fillId="7" borderId="3" xfId="0" applyFont="1" applyFill="1" applyBorder="1" applyAlignment="1">
      <alignment horizontal="left"/>
    </xf>
    <xf numFmtId="164" fontId="7" fillId="7" borderId="3" xfId="0" applyNumberFormat="1" applyFont="1" applyFill="1" applyBorder="1" applyAlignment="1">
      <alignment horizontal="center"/>
    </xf>
    <xf numFmtId="2" fontId="7" fillId="7" borderId="3" xfId="0" applyNumberFormat="1" applyFont="1" applyFill="1" applyBorder="1" applyAlignment="1">
      <alignment horizontal="center"/>
    </xf>
    <xf numFmtId="165" fontId="7" fillId="7" borderId="3" xfId="0" applyNumberFormat="1" applyFont="1" applyFill="1" applyBorder="1" applyAlignment="1">
      <alignment horizontal="center"/>
    </xf>
    <xf numFmtId="1" fontId="7" fillId="7" borderId="3" xfId="0" applyNumberFormat="1" applyFont="1" applyFill="1" applyBorder="1" applyAlignment="1">
      <alignment horizontal="center"/>
    </xf>
    <xf numFmtId="0" fontId="7" fillId="7" borderId="3" xfId="0" applyFont="1" applyFill="1" applyBorder="1"/>
    <xf numFmtId="0" fontId="8" fillId="0" borderId="3" xfId="0" applyFont="1" applyBorder="1" applyAlignment="1">
      <alignment horizontal="left"/>
    </xf>
    <xf numFmtId="0" fontId="8" fillId="7" borderId="3" xfId="0" applyFont="1" applyFill="1" applyBorder="1" applyAlignment="1">
      <alignment horizontal="left"/>
    </xf>
    <xf numFmtId="0" fontId="6" fillId="2" borderId="0" xfId="0" applyFont="1" applyFill="1"/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2" fontId="7" fillId="4" borderId="3" xfId="0" applyNumberFormat="1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/>
    </xf>
    <xf numFmtId="1" fontId="7" fillId="4" borderId="3" xfId="0" applyNumberFormat="1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2" fontId="7" fillId="5" borderId="3" xfId="0" applyNumberFormat="1" applyFont="1" applyFill="1" applyBorder="1" applyAlignment="1">
      <alignment horizontal="center"/>
    </xf>
    <xf numFmtId="165" fontId="7" fillId="5" borderId="3" xfId="0" applyNumberFormat="1" applyFont="1" applyFill="1" applyBorder="1" applyAlignment="1">
      <alignment horizontal="center"/>
    </xf>
    <xf numFmtId="1" fontId="7" fillId="5" borderId="3" xfId="0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2" fontId="7" fillId="6" borderId="3" xfId="0" applyNumberFormat="1" applyFont="1" applyFill="1" applyBorder="1" applyAlignment="1">
      <alignment horizontal="center"/>
    </xf>
    <xf numFmtId="165" fontId="7" fillId="6" borderId="3" xfId="0" applyNumberFormat="1" applyFont="1" applyFill="1" applyBorder="1" applyAlignment="1">
      <alignment horizontal="center"/>
    </xf>
    <xf numFmtId="1" fontId="7" fillId="6" borderId="3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fillId="9" applyFill="1" numFmtId="1" fontId="7" borderId="3" xfId="0" applyNumberFormat="1" applyFont="1" applyBorder="1" applyAlignment="1">
      <alignment horizontal="center"/>
    </xf>
    <xf fillId="9" applyFill="1" numFmtId="165" fontId="7" borderId="3" xfId="0" applyNumberFormat="1" applyFont="1" applyBorder="1" applyAlignment="1">
      <alignment horizontal="center"/>
    </xf>
    <xf fillId="10" applyFill="1" numFmtId="165" fontId="7" borderId="3" xfId="0" applyNumberFormat="1" applyFont="1" applyBorder="1" applyAlignment="1">
      <alignment horizontal="center"/>
    </xf>
    <xf fillId="10" applyFill="1" numFmtId="1" fontId="7" borderId="3" xfId="0" applyNumberFormat="1" applyFont="1" applyBorder="1" applyAlignment="1">
      <alignment horizontal="center"/>
    </xf>
    <xf fillId="8" applyFill="1" numFmtId="165" fontId="7" borderId="3" xfId="0" applyNumberFormat="1" applyFont="1" applyBorder="1" applyAlignment="1">
      <alignment horizontal="center"/>
    </xf>
    <xf fillId="10" applyFill="1" numFmtId="165" fontId="7" borderId="3" xfId="0" applyNumberFormat="1" applyFont="1" applyBorder="1" applyAlignment="1">
      <alignment horizontal="center"/>
    </xf>
    <xf fillId="10" applyFill="1" numFmtId="1" fontId="7" borderId="3" xfId="0" applyNumberFormat="1" applyFont="1" applyBorder="1" applyAlignment="1">
      <alignment horizontal="center"/>
    </xf>
    <xf fillId="8" applyFill="1" numFmtId="165" fontId="7" borderId="3" xfId="0" applyNumberFormat="1" applyFont="1" applyBorder="1" applyAlignment="1">
      <alignment horizontal="center"/>
    </xf>
    <xf fillId="9" applyFill="1" numFmtId="1" fontId="7" borderId="3" xfId="0" applyNumberFormat="1" applyFont="1" applyBorder="1" applyAlignment="1">
      <alignment horizontal="center"/>
    </xf>
    <xf fillId="9" applyFill="1" numFmtId="2" fontId="7" borderId="3" xfId="0" applyNumberFormat="1" applyFont="1" applyBorder="1" applyAlignment="1">
      <alignment horizontal="center"/>
    </xf>
    <xf fillId="9" applyFill="1" numFmtId="165" fontId="7" borderId="3" xfId="0" applyNumberFormat="1" applyFont="1" applyBorder="1" applyAlignment="1">
      <alignment horizontal="center"/>
    </xf>
    <xf fillId="8" applyFill="1" numFmtId="1" fontId="7" borderId="3" xfId="0" applyNumberFormat="1" applyFont="1" applyBorder="1" applyAlignment="1">
      <alignment horizontal="center"/>
    </xf>
    <xf fillId="9" applyFill="1" numFmtId="2" fontId="7" borderId="3" xfId="0" applyNumberFormat="1" applyFont="1" applyBorder="1" applyAlignment="1">
      <alignment horizontal="center"/>
    </xf>
    <xf fillId="8" applyFill="1" numFmtId="2" fontId="7" borderId="3" xfId="0" applyNumberFormat="1" applyFont="1" applyBorder="1" applyAlignment="1">
      <alignment horizontal="center"/>
    </xf>
    <xf fillId="10" applyFill="1" numFmtId="2" fontId="7" borderId="3" xfId="0" applyNumberFormat="1" applyFont="1" applyBorder="1" applyAlignment="1">
      <alignment horizontal="center"/>
    </xf>
    <xf fillId="8" applyFill="1" numFmtId="1" fontId="7" borderId="3" xfId="0" applyNumberFormat="1" applyFont="1" applyBorder="1" applyAlignment="1">
      <alignment horizontal="center"/>
    </xf>
    <xf fillId="10" applyFill="1" numFmtId="2" fontId="7" borderId="3" xfId="0" applyNumberFormat="1" applyFont="1" applyBorder="1" applyAlignment="1">
      <alignment horizontal="center"/>
    </xf>
    <xf fillId="8" applyFill="1" numFmtId="2" fontId="7" borderId="3" xfId="0" applyNumberFormat="1" applyFont="1" applyBorder="1" applyAlignment="1">
      <alignment horizontal="center"/>
    </xf>
  </cellXfs>
  <cellStyles count="1">
    <cellStyle name="Normal" xfId="0" builtinId="0"/>
  </cellStyles>
  <dxfs count="30"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  <dxf>
      <fill>
        <patternFill>
          <bgColor rgb="FFAAD6AE"/>
        </patternFill>
      </fill>
    </dxf>
    <dxf>
      <fill>
        <patternFill>
          <bgColor rgb="FFA6C8ED"/>
        </patternFill>
      </fill>
    </dxf>
    <dxf>
      <fill>
        <patternFill>
          <bgColor rgb="FFF3B9D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BEC4"/>
      <rgbColor rgb="FF808080"/>
      <rgbColor rgb="FF9999FF"/>
      <rgbColor rgb="FF993366"/>
      <rgbColor rgb="FFF2F3F4"/>
      <rgbColor rgb="FFCCFFFF"/>
      <rgbColor rgb="FF660066"/>
      <rgbColor rgb="FFFF8080"/>
      <rgbColor rgb="FF0066CC"/>
      <rgbColor rgb="FFAAD6A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6C8ED"/>
      <rgbColor rgb="FFFF99CC"/>
      <rgbColor rgb="FFCC99FF"/>
      <rgbColor rgb="FFF3B9D2"/>
      <rgbColor rgb="FF3366FF"/>
      <rgbColor rgb="FF33CCCC"/>
      <rgbColor rgb="FF99CC00"/>
      <rgbColor rgb="FFFFC300"/>
      <rgbColor rgb="FFFF9900"/>
      <rgbColor rgb="FFFF6600"/>
      <rgbColor rgb="FF6B7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7233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25400</xdr:rowOff>
    </xdr:from>
    <xdr:to>
      <xdr:col>3</xdr:col>
      <xdr:colOff>679200</xdr:colOff>
      <xdr:row>3</xdr:row>
      <xdr:rowOff>4460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200" y="101600"/>
          <a:ext cx="2749300" cy="372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101600</xdr:rowOff>
    </xdr:from>
    <xdr:to>
      <xdr:col>2</xdr:col>
      <xdr:colOff>121040</xdr:colOff>
      <xdr:row>1</xdr:row>
      <xdr:rowOff>376100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1600" y="101600"/>
          <a:ext cx="2838840" cy="388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6" sqref="C6"/>
    </sheetView>
  </sheetViews>
  <sheetFormatPr baseColWidth="10" defaultColWidth="8.6640625" defaultRowHeight="15"/>
  <cols>
    <col min="1" max="1" width="6" customWidth="1"/>
    <col min="2" max="2" width="10" customWidth="1"/>
    <col min="3" max="3" width="12.1640625" customWidth="1"/>
    <col min="4" max="4" width="23.33203125" customWidth="1"/>
    <col min="5" max="6" width="10" customWidth="1"/>
    <col min="7" max="16" width="8.5" customWidth="1"/>
    <col min="17" max="17" width="89.6640625" customWidth="1"/>
  </cols>
  <sheetData>
    <row r="1" spans="1:17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6.5" customHeight="1">
      <c r="A2" s="1"/>
      <c r="B2" s="1"/>
      <c r="C2" s="1"/>
      <c r="D2" s="1"/>
      <c r="E2" s="2" t="s">
        <v>0</v>
      </c>
      <c r="F2" s="1"/>
      <c r="G2" s="1"/>
      <c r="H2" s="1"/>
      <c r="I2" s="1"/>
      <c r="J2" s="49" t="s">
        <v>1</v>
      </c>
      <c r="K2" s="49"/>
      <c r="L2" s="50" t="s">
        <v>2</v>
      </c>
      <c r="M2" s="50"/>
      <c r="N2" s="3" t="s">
        <v>3</v>
      </c>
      <c r="O2" s="4" t="s">
        <v>4</v>
      </c>
      <c r="P2" s="5" t="s">
        <v>5</v>
      </c>
      <c r="Q2" s="1"/>
    </row>
    <row r="3" spans="1:17" ht="15.75" customHeight="1">
      <c r="A3" s="1"/>
      <c r="B3" s="1"/>
      <c r="C3" s="1"/>
      <c r="D3" s="1"/>
      <c r="E3" s="6" t="s">
        <v>6</v>
      </c>
      <c r="F3" s="1"/>
      <c r="G3" s="1"/>
      <c r="H3" s="1"/>
      <c r="I3" s="1"/>
      <c r="J3" s="6"/>
      <c r="K3" s="1"/>
      <c r="L3" s="6" t="s">
        <v>80</v>
      </c>
      <c r="M3" s="1"/>
      <c r="N3" s="1"/>
      <c r="O3" s="1"/>
      <c r="P3" s="1"/>
      <c r="Q3" s="1"/>
    </row>
    <row r="4" spans="1:17" ht="15.75" customHeight="1">
      <c r="A4" s="1"/>
      <c r="B4" s="1"/>
      <c r="C4" s="1"/>
      <c r="D4" s="1"/>
      <c r="E4" s="6" t="s">
        <v>7</v>
      </c>
      <c r="F4" s="1"/>
      <c r="G4" s="1"/>
      <c r="H4" s="1"/>
      <c r="I4" s="1"/>
      <c r="J4" s="6"/>
      <c r="K4" s="1"/>
      <c r="L4" s="6" t="s">
        <v>81</v>
      </c>
      <c r="M4" s="1"/>
      <c r="N4" s="1"/>
      <c r="O4" s="1"/>
      <c r="P4" s="1"/>
      <c r="Q4" s="1"/>
    </row>
    <row r="5" spans="1:17" ht="3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0" customHeight="1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21</v>
      </c>
      <c r="O6" s="7" t="s">
        <v>22</v>
      </c>
      <c r="P6" s="7" t="s">
        <v>23</v>
      </c>
      <c r="Q6" s="8" t="s">
        <v>24</v>
      </c>
    </row>
    <row r="7" spans="1:17" ht="16.5" customHeight="1">
      <c r="A7" s="9">
        <v>241</v>
      </c>
      <c r="B7" s="9">
        <v>3040</v>
      </c>
      <c r="C7" s="9">
        <v>231147</v>
      </c>
      <c r="D7" s="9"/>
      <c r="E7" s="9" t="s">
        <v>25</v>
      </c>
      <c r="F7" s="10">
        <v>46190</v>
      </c>
      <c r="G7" s="11">
        <v>0.33</v>
      </c>
      <c r="H7" s="55">
        <v>13.04</v>
      </c>
      <c r="I7" s="55">
        <v>20.09</v>
      </c>
      <c r="J7" s="12">
        <v>2.46</v>
      </c>
      <c r="K7" s="12">
        <v>-0.24</v>
      </c>
      <c r="L7" s="56">
        <v>3.71</v>
      </c>
      <c r="M7" s="60">
        <v>-0.01</v>
      </c>
      <c r="N7" s="12">
        <v>1.6</v>
      </c>
      <c r="O7" s="59">
        <v>160.44999999999999</v>
      </c>
      <c r="P7" s="62">
        <v>163.35</v>
      </c>
      <c r="Q7" s="14"/>
    </row>
    <row r="8" spans="1:17" ht="16.5" customHeight="1">
      <c r="A8" s="15">
        <v>242</v>
      </c>
      <c r="B8" s="15">
        <v>3094</v>
      </c>
      <c r="C8" s="15" t="s">
        <v>26</v>
      </c>
      <c r="D8" s="15"/>
      <c r="E8" s="15" t="s">
        <v>27</v>
      </c>
      <c r="F8" s="16">
        <v>46196</v>
      </c>
      <c r="G8" s="17">
        <v>0.44</v>
      </c>
      <c r="H8" s="53">
        <v>15.78</v>
      </c>
      <c r="I8" s="53">
        <v>25.77</v>
      </c>
      <c r="J8" s="18">
        <v>2.31</v>
      </c>
      <c r="K8" s="18">
        <v>-0.2</v>
      </c>
      <c r="L8" s="18">
        <v>1.01</v>
      </c>
      <c r="M8" s="17">
        <v>-0.24</v>
      </c>
      <c r="N8" s="18">
        <v>2.61</v>
      </c>
      <c r="O8" s="57">
        <v>166.23</v>
      </c>
      <c r="P8" s="66">
        <v>162.74</v>
      </c>
      <c r="Q8" s="20"/>
    </row>
    <row r="9" spans="1:17" ht="16.5" customHeight="1">
      <c r="A9" s="9">
        <v>243</v>
      </c>
      <c r="B9" s="9">
        <v>3049</v>
      </c>
      <c r="C9" s="9">
        <v>231147</v>
      </c>
      <c r="D9" s="9"/>
      <c r="E9" s="9" t="s">
        <v>25</v>
      </c>
      <c r="F9" s="10">
        <v>46191</v>
      </c>
      <c r="G9" s="11">
        <v>0.37</v>
      </c>
      <c r="H9" s="61">
        <v>12.3</v>
      </c>
      <c r="I9" s="61">
        <v>19.12</v>
      </c>
      <c r="J9" s="55">
        <v>3.99</v>
      </c>
      <c r="K9" s="12">
        <v>-0.36</v>
      </c>
      <c r="L9" s="61">
        <v>1.55</v>
      </c>
      <c r="M9" s="60">
        <v>0.04</v>
      </c>
      <c r="N9" s="12">
        <v>0.83</v>
      </c>
      <c r="O9" s="54">
        <v>167.9</v>
      </c>
      <c r="P9" s="54">
        <v>171.59</v>
      </c>
      <c r="Q9" s="14"/>
    </row>
    <row r="10" spans="1:17" ht="16.5" customHeight="1">
      <c r="A10" s="15">
        <v>244</v>
      </c>
      <c r="B10" s="15">
        <v>3123</v>
      </c>
      <c r="C10" s="15" t="s">
        <v>28</v>
      </c>
      <c r="D10" s="15"/>
      <c r="E10" s="15" t="s">
        <v>27</v>
      </c>
      <c r="F10" s="16">
        <v>46197</v>
      </c>
      <c r="G10" s="17">
        <v>7.0000000000000007E-2</v>
      </c>
      <c r="H10" s="52">
        <v>12.14</v>
      </c>
      <c r="I10" s="52">
        <v>18.95</v>
      </c>
      <c r="J10" s="52">
        <v>3.66</v>
      </c>
      <c r="K10" s="18">
        <v>0.92</v>
      </c>
      <c r="L10" s="53">
        <v>3.57</v>
      </c>
      <c r="M10" s="68">
        <v>0.16</v>
      </c>
      <c r="N10" s="58">
        <v>-0.99</v>
      </c>
      <c r="O10" s="66">
        <v>163.87</v>
      </c>
      <c r="P10" s="57">
        <v>169.19</v>
      </c>
      <c r="Q10" s="20"/>
    </row>
    <row r="11" spans="1:17" ht="16.5" customHeight="1">
      <c r="A11" s="9">
        <v>245</v>
      </c>
      <c r="B11" s="9">
        <v>3188</v>
      </c>
      <c r="C11" s="9" t="s">
        <v>29</v>
      </c>
      <c r="D11" s="9"/>
      <c r="E11" s="9" t="s">
        <v>27</v>
      </c>
      <c r="F11" s="10">
        <v>46200</v>
      </c>
      <c r="G11" s="11">
        <v>0.19</v>
      </c>
      <c r="H11" s="12">
        <v>10.63</v>
      </c>
      <c r="I11" s="61">
        <v>17.5</v>
      </c>
      <c r="J11" s="56">
        <v>4.8600000000000003</v>
      </c>
      <c r="K11" s="12">
        <v>1.45</v>
      </c>
      <c r="L11" s="61">
        <v>2.12</v>
      </c>
      <c r="M11" s="65">
        <v>0.69</v>
      </c>
      <c r="N11" s="56">
        <v>-5.5</v>
      </c>
      <c r="O11" s="54">
        <v>171.52</v>
      </c>
      <c r="P11" s="54">
        <v>180.62</v>
      </c>
      <c r="Q11" s="14"/>
    </row>
    <row r="12" spans="1:17" ht="16.5" customHeight="1">
      <c r="A12" s="15">
        <v>246</v>
      </c>
      <c r="B12" s="15">
        <v>3097</v>
      </c>
      <c r="C12" s="15" t="s">
        <v>28</v>
      </c>
      <c r="D12" s="15"/>
      <c r="E12" s="15" t="s">
        <v>27</v>
      </c>
      <c r="F12" s="16">
        <v>46196</v>
      </c>
      <c r="G12" s="17">
        <v>0.11</v>
      </c>
      <c r="H12" s="53">
        <v>14.45</v>
      </c>
      <c r="I12" s="53">
        <v>21.87</v>
      </c>
      <c r="J12" s="52">
        <v>3.58</v>
      </c>
      <c r="K12" s="18">
        <v>0.23</v>
      </c>
      <c r="L12" s="53">
        <v>3.32</v>
      </c>
      <c r="M12" s="63">
        <v>-7.0000000000000007E-2</v>
      </c>
      <c r="N12" s="18">
        <v>1.82</v>
      </c>
      <c r="O12" s="57">
        <v>169.99</v>
      </c>
      <c r="P12" s="57">
        <v>172.4</v>
      </c>
      <c r="Q12" s="20"/>
    </row>
    <row r="13" spans="1:17" ht="16.5" customHeight="1">
      <c r="A13" s="9">
        <v>247</v>
      </c>
      <c r="B13" s="9">
        <v>3200</v>
      </c>
      <c r="C13" s="9">
        <v>231147</v>
      </c>
      <c r="D13" s="9"/>
      <c r="E13" s="9" t="s">
        <v>25</v>
      </c>
      <c r="F13" s="10">
        <v>46202</v>
      </c>
      <c r="G13" s="11">
        <v>0.21</v>
      </c>
      <c r="H13" s="12">
        <v>10.44</v>
      </c>
      <c r="I13" s="61">
        <v>17.559999999999999</v>
      </c>
      <c r="J13" s="55">
        <v>4.05</v>
      </c>
      <c r="K13" s="12">
        <v>-0.15</v>
      </c>
      <c r="L13" s="61">
        <v>2.29</v>
      </c>
      <c r="M13" s="11">
        <v>-0.3</v>
      </c>
      <c r="N13" s="55">
        <v>-1.1100000000000001</v>
      </c>
      <c r="O13" s="54">
        <v>165.78</v>
      </c>
      <c r="P13" s="54">
        <v>164.93</v>
      </c>
      <c r="Q13" s="14"/>
    </row>
    <row r="14" spans="1:17" ht="16.5" customHeight="1">
      <c r="A14" s="15">
        <v>248</v>
      </c>
      <c r="B14" s="15">
        <v>3158</v>
      </c>
      <c r="C14" s="15" t="s">
        <v>26</v>
      </c>
      <c r="D14" s="15"/>
      <c r="E14" s="15" t="s">
        <v>30</v>
      </c>
      <c r="F14" s="16">
        <v>46198</v>
      </c>
      <c r="G14" s="17">
        <v>0.26</v>
      </c>
      <c r="H14" s="52">
        <v>12.1</v>
      </c>
      <c r="I14" s="58">
        <v>19.89</v>
      </c>
      <c r="J14" s="18">
        <v>2.82</v>
      </c>
      <c r="K14" s="18">
        <v>0.46</v>
      </c>
      <c r="L14" s="18">
        <v>0.26</v>
      </c>
      <c r="M14" s="68">
        <v>0.19</v>
      </c>
      <c r="N14" s="58">
        <v>-1.04</v>
      </c>
      <c r="O14" s="51">
        <v>159.41</v>
      </c>
      <c r="P14" s="66">
        <v>160.66999999999999</v>
      </c>
      <c r="Q14" s="20"/>
    </row>
    <row r="15" spans="1:17" ht="16.5" customHeight="1">
      <c r="A15" s="9">
        <v>249</v>
      </c>
      <c r="B15" s="9">
        <v>3132</v>
      </c>
      <c r="C15" s="9" t="s">
        <v>29</v>
      </c>
      <c r="D15" s="9"/>
      <c r="E15" s="9" t="s">
        <v>30</v>
      </c>
      <c r="F15" s="10">
        <v>46199</v>
      </c>
      <c r="G15" s="11">
        <v>0.3</v>
      </c>
      <c r="H15" s="61">
        <v>11.38</v>
      </c>
      <c r="I15" s="61">
        <v>18.18</v>
      </c>
      <c r="J15" s="55">
        <v>3.88</v>
      </c>
      <c r="K15" s="12">
        <v>-0.22</v>
      </c>
      <c r="L15" s="61">
        <v>1.88</v>
      </c>
      <c r="M15" s="11">
        <v>-0.55000000000000004</v>
      </c>
      <c r="N15" s="12">
        <v>1.28</v>
      </c>
      <c r="O15" s="54">
        <v>166.86</v>
      </c>
      <c r="P15" s="62">
        <v>163.29</v>
      </c>
      <c r="Q15" s="14"/>
    </row>
    <row r="16" spans="1:17" ht="16.5" customHeight="1">
      <c r="A16" s="15">
        <v>250</v>
      </c>
      <c r="B16" s="15">
        <v>3162</v>
      </c>
      <c r="C16" s="15" t="s">
        <v>26</v>
      </c>
      <c r="D16" s="15"/>
      <c r="E16" s="15" t="s">
        <v>27</v>
      </c>
      <c r="F16" s="16">
        <v>46199</v>
      </c>
      <c r="G16" s="17">
        <v>0.32</v>
      </c>
      <c r="H16" s="53">
        <v>13.38</v>
      </c>
      <c r="I16" s="53">
        <v>21.3</v>
      </c>
      <c r="J16" s="18">
        <v>2.27</v>
      </c>
      <c r="K16" s="18">
        <v>0.19</v>
      </c>
      <c r="L16" s="18">
        <v>1.2</v>
      </c>
      <c r="M16" s="68">
        <v>0.11</v>
      </c>
      <c r="N16" s="52">
        <v>0.54</v>
      </c>
      <c r="O16" s="51">
        <v>158.04</v>
      </c>
      <c r="P16" s="51">
        <v>158.41999999999999</v>
      </c>
      <c r="Q16" s="20"/>
    </row>
    <row r="17" spans="1:17" ht="16.5" customHeight="1">
      <c r="A17" s="9">
        <v>251</v>
      </c>
      <c r="B17" s="9">
        <v>3087</v>
      </c>
      <c r="C17" s="9" t="s">
        <v>26</v>
      </c>
      <c r="D17" s="9"/>
      <c r="E17" s="9" t="s">
        <v>27</v>
      </c>
      <c r="F17" s="10">
        <v>46195</v>
      </c>
      <c r="G17" s="11">
        <v>0.28000000000000003</v>
      </c>
      <c r="H17" s="56">
        <v>13.77</v>
      </c>
      <c r="I17" s="56">
        <v>21.13</v>
      </c>
      <c r="J17" s="12">
        <v>2.69</v>
      </c>
      <c r="K17" s="12">
        <v>0.18</v>
      </c>
      <c r="L17" s="12">
        <v>1.1200000000000001</v>
      </c>
      <c r="M17" s="64">
        <v>0.12</v>
      </c>
      <c r="N17" s="12">
        <v>1.48</v>
      </c>
      <c r="O17" s="59">
        <v>160.29</v>
      </c>
      <c r="P17" s="62">
        <v>160.72</v>
      </c>
      <c r="Q17" s="14"/>
    </row>
    <row r="18" spans="1:17" ht="16.5" customHeight="1">
      <c r="A18" s="15">
        <v>252</v>
      </c>
      <c r="B18" s="15">
        <v>3071</v>
      </c>
      <c r="C18" s="15" t="s">
        <v>31</v>
      </c>
      <c r="D18" s="15"/>
      <c r="E18" s="15" t="s">
        <v>27</v>
      </c>
      <c r="F18" s="16">
        <v>46196</v>
      </c>
      <c r="G18" s="17">
        <v>0.13</v>
      </c>
      <c r="H18" s="52">
        <v>11.68</v>
      </c>
      <c r="I18" s="52">
        <v>19.2</v>
      </c>
      <c r="J18" s="58">
        <v>3.84</v>
      </c>
      <c r="K18" s="18">
        <v>1.0900000000000001</v>
      </c>
      <c r="L18" s="52">
        <v>1.45</v>
      </c>
      <c r="M18" s="68">
        <v>0.17</v>
      </c>
      <c r="N18" s="52">
        <v>-0.39</v>
      </c>
      <c r="O18" s="51">
        <v>159.57</v>
      </c>
      <c r="P18" s="66">
        <v>160.38</v>
      </c>
      <c r="Q18" s="20"/>
    </row>
    <row r="19" spans="1:17" ht="16.5" customHeight="1">
      <c r="A19" s="9">
        <v>253</v>
      </c>
      <c r="B19" s="9">
        <v>3119</v>
      </c>
      <c r="C19" s="9" t="s">
        <v>31</v>
      </c>
      <c r="D19" s="9"/>
      <c r="E19" s="9" t="s">
        <v>27</v>
      </c>
      <c r="F19" s="10">
        <v>46197</v>
      </c>
      <c r="G19" s="11">
        <v>0.48</v>
      </c>
      <c r="H19" s="55">
        <v>12.84</v>
      </c>
      <c r="I19" s="55">
        <v>19.399999999999999</v>
      </c>
      <c r="J19" s="56">
        <v>4.5599999999999996</v>
      </c>
      <c r="K19" s="12">
        <v>1.04</v>
      </c>
      <c r="L19" s="12">
        <v>1.08</v>
      </c>
      <c r="M19" s="11">
        <v>-0.37</v>
      </c>
      <c r="N19" s="12">
        <v>1.27</v>
      </c>
      <c r="O19" s="62">
        <v>163.79</v>
      </c>
      <c r="P19" s="54">
        <v>164.4</v>
      </c>
      <c r="Q19" s="14"/>
    </row>
    <row r="20" spans="1:17" ht="16.5" customHeight="1">
      <c r="A20" s="15">
        <v>254</v>
      </c>
      <c r="B20" s="15">
        <v>3025</v>
      </c>
      <c r="C20" s="15">
        <v>231179</v>
      </c>
      <c r="D20" s="15"/>
      <c r="E20" s="15" t="s">
        <v>27</v>
      </c>
      <c r="F20" s="16">
        <v>46187</v>
      </c>
      <c r="G20" s="17">
        <v>0.47</v>
      </c>
      <c r="H20" s="52">
        <v>12.34</v>
      </c>
      <c r="I20" s="58">
        <v>19.8</v>
      </c>
      <c r="J20" s="52">
        <v>3.56</v>
      </c>
      <c r="K20" s="18">
        <v>-0.76</v>
      </c>
      <c r="L20" s="58">
        <v>2.68</v>
      </c>
      <c r="M20" s="17">
        <v>-0.43</v>
      </c>
      <c r="N20" s="18">
        <v>2.3199999999999998</v>
      </c>
      <c r="O20" s="57">
        <v>169.53</v>
      </c>
      <c r="P20" s="57">
        <v>168.03</v>
      </c>
      <c r="Q20" s="20"/>
    </row>
    <row r="21" spans="1:17" ht="16.5" customHeight="1">
      <c r="A21" s="9">
        <v>255</v>
      </c>
      <c r="B21" s="9">
        <v>3084</v>
      </c>
      <c r="C21" s="9">
        <v>231179</v>
      </c>
      <c r="D21" s="9"/>
      <c r="E21" s="9" t="s">
        <v>27</v>
      </c>
      <c r="F21" s="10">
        <v>46194</v>
      </c>
      <c r="G21" s="11">
        <v>0.47</v>
      </c>
      <c r="H21" s="55">
        <v>13.02</v>
      </c>
      <c r="I21" s="56">
        <v>20.54</v>
      </c>
      <c r="J21" s="61">
        <v>3.13</v>
      </c>
      <c r="K21" s="12">
        <v>0.82</v>
      </c>
      <c r="L21" s="61">
        <v>2.1</v>
      </c>
      <c r="M21" s="60">
        <v>-0.06</v>
      </c>
      <c r="N21" s="12">
        <v>1.51</v>
      </c>
      <c r="O21" s="59">
        <v>159.32</v>
      </c>
      <c r="P21" s="62">
        <v>162.87</v>
      </c>
      <c r="Q21" s="14"/>
    </row>
    <row r="22" spans="1:17" ht="16.5" customHeight="1">
      <c r="A22" s="15">
        <v>256</v>
      </c>
      <c r="B22" s="15">
        <v>3083</v>
      </c>
      <c r="C22" s="15">
        <v>231179</v>
      </c>
      <c r="D22" s="15"/>
      <c r="E22" s="15" t="s">
        <v>27</v>
      </c>
      <c r="F22" s="16">
        <v>46194</v>
      </c>
      <c r="G22" s="17">
        <v>0.48</v>
      </c>
      <c r="H22" s="58">
        <v>12.61</v>
      </c>
      <c r="I22" s="58">
        <v>20.09</v>
      </c>
      <c r="J22" s="52">
        <v>2.96</v>
      </c>
      <c r="K22" s="18">
        <v>0.56999999999999995</v>
      </c>
      <c r="L22" s="58">
        <v>2.39</v>
      </c>
      <c r="M22" s="63">
        <v>0.06</v>
      </c>
      <c r="N22" s="52">
        <v>0.4</v>
      </c>
      <c r="O22" s="66">
        <v>162.41999999999999</v>
      </c>
      <c r="P22" s="57">
        <v>167.2</v>
      </c>
      <c r="Q22" s="20"/>
    </row>
    <row r="23" spans="1:17" ht="16.5" customHeight="1">
      <c r="A23" s="9">
        <v>257</v>
      </c>
      <c r="B23" s="9">
        <v>3047</v>
      </c>
      <c r="C23" s="9">
        <v>231189</v>
      </c>
      <c r="D23" s="9"/>
      <c r="E23" s="9" t="s">
        <v>25</v>
      </c>
      <c r="F23" s="10">
        <v>46189</v>
      </c>
      <c r="G23" s="11">
        <v>0.13</v>
      </c>
      <c r="H23" s="61">
        <v>11.18</v>
      </c>
      <c r="I23" s="61">
        <v>18.21</v>
      </c>
      <c r="J23" s="61">
        <v>3.11</v>
      </c>
      <c r="K23" s="12">
        <v>0.83</v>
      </c>
      <c r="L23" s="55">
        <v>2.5499999999999998</v>
      </c>
      <c r="M23" s="64">
        <v>0.09</v>
      </c>
      <c r="N23" s="12">
        <v>0.89</v>
      </c>
      <c r="O23" s="59">
        <v>154.52000000000001</v>
      </c>
      <c r="P23" s="59">
        <v>154.62</v>
      </c>
      <c r="Q23" s="14"/>
    </row>
    <row r="24" spans="1:17" ht="16.5" customHeight="1">
      <c r="A24" s="15">
        <v>258</v>
      </c>
      <c r="B24" s="15">
        <v>3125</v>
      </c>
      <c r="C24" s="15" t="s">
        <v>26</v>
      </c>
      <c r="D24" s="15"/>
      <c r="E24" s="15" t="s">
        <v>27</v>
      </c>
      <c r="F24" s="16">
        <v>46198</v>
      </c>
      <c r="G24" s="17">
        <v>0.2</v>
      </c>
      <c r="H24" s="58">
        <v>12.83</v>
      </c>
      <c r="I24" s="53">
        <v>21.06</v>
      </c>
      <c r="J24" s="18">
        <v>2.74</v>
      </c>
      <c r="K24" s="18">
        <v>0.61</v>
      </c>
      <c r="L24" s="18">
        <v>1.17</v>
      </c>
      <c r="M24" s="68">
        <v>0.15</v>
      </c>
      <c r="N24" s="52">
        <v>0.19</v>
      </c>
      <c r="O24" s="51">
        <v>159.4</v>
      </c>
      <c r="P24" s="66">
        <v>160.13</v>
      </c>
      <c r="Q24" s="20"/>
    </row>
    <row r="25" spans="1:17" ht="16.5" customHeight="1">
      <c r="A25" s="9">
        <v>259</v>
      </c>
      <c r="B25" s="9">
        <v>3295</v>
      </c>
      <c r="C25" s="9">
        <v>231189</v>
      </c>
      <c r="D25" s="9"/>
      <c r="E25" s="9" t="s">
        <v>30</v>
      </c>
      <c r="F25" s="10">
        <v>46225</v>
      </c>
      <c r="G25" s="11">
        <v>0.25</v>
      </c>
      <c r="H25" s="12">
        <v>10.88</v>
      </c>
      <c r="I25" s="61">
        <v>18.670000000000002</v>
      </c>
      <c r="J25" s="12">
        <v>2.29</v>
      </c>
      <c r="K25" s="12">
        <v>0.92</v>
      </c>
      <c r="L25" s="55">
        <v>2.37</v>
      </c>
      <c r="M25" s="11">
        <v>-0.22</v>
      </c>
      <c r="N25" s="61">
        <v>0.22</v>
      </c>
      <c r="O25" s="13">
        <v>152.77000000000001</v>
      </c>
      <c r="P25" s="59">
        <v>152.91</v>
      </c>
      <c r="Q25" s="14"/>
    </row>
    <row r="26" spans="1:17" ht="16.5" customHeight="1">
      <c r="A26" s="15">
        <v>260</v>
      </c>
      <c r="B26" s="15">
        <v>3270</v>
      </c>
      <c r="C26" s="15">
        <v>231189</v>
      </c>
      <c r="D26" s="15"/>
      <c r="E26" s="15" t="s">
        <v>27</v>
      </c>
      <c r="F26" s="16">
        <v>46215</v>
      </c>
      <c r="G26" s="17">
        <v>0.32</v>
      </c>
      <c r="H26" s="18">
        <v>11.05</v>
      </c>
      <c r="I26" s="18">
        <v>16.63</v>
      </c>
      <c r="J26" s="18">
        <v>2.4900000000000002</v>
      </c>
      <c r="K26" s="18">
        <v>0.56000000000000005</v>
      </c>
      <c r="L26" s="52">
        <v>1.56</v>
      </c>
      <c r="M26" s="67">
        <v>0.21</v>
      </c>
      <c r="N26" s="18">
        <v>0.79</v>
      </c>
      <c r="O26" s="19">
        <v>148.97999999999999</v>
      </c>
      <c r="P26" s="51">
        <v>150.32</v>
      </c>
      <c r="Q26" s="20"/>
    </row>
    <row r="27" spans="1:17" ht="16.5" customHeight="1">
      <c r="A27" s="9">
        <v>261</v>
      </c>
      <c r="B27" s="9">
        <v>3141</v>
      </c>
      <c r="C27" s="9">
        <v>231189</v>
      </c>
      <c r="D27" s="9"/>
      <c r="E27" s="9" t="s">
        <v>30</v>
      </c>
      <c r="F27" s="10">
        <v>46199</v>
      </c>
      <c r="G27" s="11">
        <v>0.16</v>
      </c>
      <c r="H27" s="12">
        <v>10.97</v>
      </c>
      <c r="I27" s="12">
        <v>16.510000000000002</v>
      </c>
      <c r="J27" s="12">
        <v>2.94</v>
      </c>
      <c r="K27" s="12">
        <v>0.66</v>
      </c>
      <c r="L27" s="61">
        <v>1.78</v>
      </c>
      <c r="M27" s="65">
        <v>0.38</v>
      </c>
      <c r="N27" s="61">
        <v>0.1</v>
      </c>
      <c r="O27" s="13">
        <v>152.86000000000001</v>
      </c>
      <c r="P27" s="59">
        <v>156.18</v>
      </c>
      <c r="Q27" s="14"/>
    </row>
    <row r="28" spans="1:17" ht="16.5" customHeight="1">
      <c r="A28" s="15">
        <v>262</v>
      </c>
      <c r="B28" s="15">
        <v>3235</v>
      </c>
      <c r="C28" s="15">
        <v>231189</v>
      </c>
      <c r="D28" s="15"/>
      <c r="E28" s="15" t="s">
        <v>25</v>
      </c>
      <c r="F28" s="16">
        <v>46212</v>
      </c>
      <c r="G28" s="17">
        <v>0.3</v>
      </c>
      <c r="H28" s="18">
        <v>10.4</v>
      </c>
      <c r="I28" s="18">
        <v>16.53</v>
      </c>
      <c r="J28" s="52">
        <v>3.05</v>
      </c>
      <c r="K28" s="18">
        <v>0.5</v>
      </c>
      <c r="L28" s="52">
        <v>1.46</v>
      </c>
      <c r="M28" s="67">
        <v>0.24</v>
      </c>
      <c r="N28" s="52">
        <v>-0.3</v>
      </c>
      <c r="O28" s="51">
        <v>154.38999999999999</v>
      </c>
      <c r="P28" s="51">
        <v>156.16</v>
      </c>
      <c r="Q28" s="20"/>
    </row>
    <row r="29" spans="1:17" ht="16.5" customHeight="1">
      <c r="A29" s="9">
        <v>263</v>
      </c>
      <c r="B29" s="9">
        <v>3046</v>
      </c>
      <c r="C29" s="9">
        <v>231189</v>
      </c>
      <c r="D29" s="9"/>
      <c r="E29" s="9" t="s">
        <v>27</v>
      </c>
      <c r="F29" s="10">
        <v>46190</v>
      </c>
      <c r="G29" s="11">
        <v>0.33</v>
      </c>
      <c r="H29" s="12">
        <v>10.83</v>
      </c>
      <c r="I29" s="61">
        <v>17.78</v>
      </c>
      <c r="J29" s="61">
        <v>3.3</v>
      </c>
      <c r="K29" s="12">
        <v>1.1100000000000001</v>
      </c>
      <c r="L29" s="55">
        <v>2.4500000000000002</v>
      </c>
      <c r="M29" s="65">
        <v>0.28000000000000003</v>
      </c>
      <c r="N29" s="61">
        <v>-0.36</v>
      </c>
      <c r="O29" s="59">
        <v>159.27000000000001</v>
      </c>
      <c r="P29" s="62">
        <v>163.03</v>
      </c>
      <c r="Q29" s="14"/>
    </row>
    <row r="30" spans="1:17" ht="16.5" customHeight="1">
      <c r="A30" s="15">
        <v>264</v>
      </c>
      <c r="B30" s="15">
        <v>3166</v>
      </c>
      <c r="C30" s="15">
        <v>231189</v>
      </c>
      <c r="D30" s="15"/>
      <c r="E30" s="15" t="s">
        <v>25</v>
      </c>
      <c r="F30" s="16">
        <v>46199</v>
      </c>
      <c r="G30" s="17">
        <v>0.2</v>
      </c>
      <c r="H30" s="52">
        <v>11.61</v>
      </c>
      <c r="I30" s="52">
        <v>18.47</v>
      </c>
      <c r="J30" s="52">
        <v>3.25</v>
      </c>
      <c r="K30" s="18">
        <v>0.47</v>
      </c>
      <c r="L30" s="58">
        <v>2.5299999999999998</v>
      </c>
      <c r="M30" s="63">
        <v>-7.0000000000000007E-2</v>
      </c>
      <c r="N30" s="18">
        <v>1.73</v>
      </c>
      <c r="O30" s="51">
        <v>156.88</v>
      </c>
      <c r="P30" s="51">
        <v>155.22999999999999</v>
      </c>
      <c r="Q30" s="20"/>
    </row>
    <row r="31" spans="1:17" ht="16.5" customHeight="1">
      <c r="A31" s="9">
        <v>265</v>
      </c>
      <c r="B31" s="9">
        <v>3137</v>
      </c>
      <c r="C31" s="9" t="s">
        <v>31</v>
      </c>
      <c r="D31" s="9"/>
      <c r="E31" s="9" t="s">
        <v>27</v>
      </c>
      <c r="F31" s="10">
        <v>46198</v>
      </c>
      <c r="G31" s="11">
        <v>0.15</v>
      </c>
      <c r="H31" s="56">
        <v>13.07</v>
      </c>
      <c r="I31" s="55">
        <v>20.09</v>
      </c>
      <c r="J31" s="61">
        <v>2.95</v>
      </c>
      <c r="K31" s="12">
        <v>0.44</v>
      </c>
      <c r="L31" s="61">
        <v>2.06</v>
      </c>
      <c r="M31" s="11">
        <v>-0.57999999999999996</v>
      </c>
      <c r="N31" s="12">
        <v>5.65</v>
      </c>
      <c r="O31" s="13">
        <v>149.15</v>
      </c>
      <c r="P31" s="13">
        <v>146.04</v>
      </c>
      <c r="Q31" s="14"/>
    </row>
    <row r="32" spans="1:17" ht="16.5" customHeight="1">
      <c r="A32" s="15">
        <v>266</v>
      </c>
      <c r="B32" s="15">
        <v>3126</v>
      </c>
      <c r="C32" s="15" t="s">
        <v>26</v>
      </c>
      <c r="D32" s="15"/>
      <c r="E32" s="15" t="s">
        <v>27</v>
      </c>
      <c r="F32" s="16">
        <v>46198</v>
      </c>
      <c r="G32" s="17">
        <v>0.21</v>
      </c>
      <c r="H32" s="53">
        <v>13.28</v>
      </c>
      <c r="I32" s="53">
        <v>21.6</v>
      </c>
      <c r="J32" s="18">
        <v>2.82</v>
      </c>
      <c r="K32" s="18">
        <v>0.38</v>
      </c>
      <c r="L32" s="53">
        <v>3.24</v>
      </c>
      <c r="M32" s="63">
        <v>0.06</v>
      </c>
      <c r="N32" s="18">
        <v>0.6</v>
      </c>
      <c r="O32" s="66">
        <v>161.93</v>
      </c>
      <c r="P32" s="66">
        <v>161.72</v>
      </c>
      <c r="Q32" s="20"/>
    </row>
    <row r="33" spans="1:17" ht="16.5" customHeight="1">
      <c r="A33" s="9">
        <v>267</v>
      </c>
      <c r="B33" s="9">
        <v>3096</v>
      </c>
      <c r="C33" s="9" t="s">
        <v>28</v>
      </c>
      <c r="D33" s="9"/>
      <c r="E33" s="9" t="s">
        <v>30</v>
      </c>
      <c r="F33" s="10">
        <v>46196</v>
      </c>
      <c r="G33" s="11">
        <v>0.27</v>
      </c>
      <c r="H33" s="61">
        <v>11.33</v>
      </c>
      <c r="I33" s="12">
        <v>16.829999999999998</v>
      </c>
      <c r="J33" s="55">
        <v>4.0999999999999996</v>
      </c>
      <c r="K33" s="12">
        <v>0.05</v>
      </c>
      <c r="L33" s="61">
        <v>1.87</v>
      </c>
      <c r="M33" s="60">
        <v>-0.13</v>
      </c>
      <c r="N33" s="12">
        <v>1.22</v>
      </c>
      <c r="O33" s="59">
        <v>161.35</v>
      </c>
      <c r="P33" s="54">
        <v>164.89</v>
      </c>
      <c r="Q33" s="14"/>
    </row>
    <row r="34" spans="1:17" ht="16.5" customHeight="1">
      <c r="A34" s="15">
        <v>268</v>
      </c>
      <c r="B34" s="15">
        <v>3086</v>
      </c>
      <c r="C34" s="15">
        <v>231189</v>
      </c>
      <c r="D34" s="15"/>
      <c r="E34" s="15" t="s">
        <v>27</v>
      </c>
      <c r="F34" s="16">
        <v>46194</v>
      </c>
      <c r="G34" s="17">
        <v>0.18</v>
      </c>
      <c r="H34" s="18">
        <v>9.42</v>
      </c>
      <c r="I34" s="18">
        <v>15.62</v>
      </c>
      <c r="J34" s="52">
        <v>3.69</v>
      </c>
      <c r="K34" s="18">
        <v>1.42</v>
      </c>
      <c r="L34" s="52">
        <v>2.17</v>
      </c>
      <c r="M34" s="67">
        <v>0.34</v>
      </c>
      <c r="N34" s="53">
        <v>-1.82</v>
      </c>
      <c r="O34" s="51">
        <v>154.46</v>
      </c>
      <c r="P34" s="51">
        <v>157.32</v>
      </c>
      <c r="Q34" s="20"/>
    </row>
    <row r="35" spans="1:17" ht="16.5" customHeight="1">
      <c r="A35" s="9">
        <v>269</v>
      </c>
      <c r="B35" s="9">
        <v>3389</v>
      </c>
      <c r="C35" s="9">
        <v>221127</v>
      </c>
      <c r="D35" s="9"/>
      <c r="E35" s="9" t="s">
        <v>27</v>
      </c>
      <c r="F35" s="10">
        <v>46201</v>
      </c>
      <c r="G35" s="11">
        <v>0.17</v>
      </c>
      <c r="H35" s="56">
        <v>13.72</v>
      </c>
      <c r="I35" s="56">
        <v>22.05</v>
      </c>
      <c r="J35" s="61">
        <v>3.13</v>
      </c>
      <c r="K35" s="12">
        <v>0.34</v>
      </c>
      <c r="L35" s="55">
        <v>2.33</v>
      </c>
      <c r="M35" s="11">
        <v>-0.46</v>
      </c>
      <c r="N35" s="12">
        <v>3.61</v>
      </c>
      <c r="O35" s="59">
        <v>157.75</v>
      </c>
      <c r="P35" s="59">
        <v>154.02000000000001</v>
      </c>
      <c r="Q35" s="14"/>
    </row>
    <row r="36" spans="1:17" ht="16.5" customHeight="1">
      <c r="A36" s="15">
        <v>270</v>
      </c>
      <c r="B36" s="15">
        <v>3051</v>
      </c>
      <c r="C36" s="15" t="s">
        <v>28</v>
      </c>
      <c r="D36" s="15"/>
      <c r="E36" s="15" t="s">
        <v>27</v>
      </c>
      <c r="F36" s="16">
        <v>46199</v>
      </c>
      <c r="G36" s="17">
        <v>0.2</v>
      </c>
      <c r="H36" s="52">
        <v>11.95</v>
      </c>
      <c r="I36" s="52">
        <v>18.600000000000001</v>
      </c>
      <c r="J36" s="18">
        <v>2.88</v>
      </c>
      <c r="K36" s="18">
        <v>-0.08</v>
      </c>
      <c r="L36" s="52">
        <v>2.2599999999999998</v>
      </c>
      <c r="M36" s="63">
        <v>0.01</v>
      </c>
      <c r="N36" s="52">
        <v>0.45</v>
      </c>
      <c r="O36" s="51">
        <v>160.71</v>
      </c>
      <c r="P36" s="66">
        <v>160.06</v>
      </c>
      <c r="Q36" s="20"/>
    </row>
    <row r="37" spans="1:17" ht="16.5" customHeight="1">
      <c r="A37" s="9">
        <v>271</v>
      </c>
      <c r="B37" s="9">
        <v>3062</v>
      </c>
      <c r="C37" s="9">
        <v>231147</v>
      </c>
      <c r="D37" s="9"/>
      <c r="E37" s="9" t="s">
        <v>30</v>
      </c>
      <c r="F37" s="10">
        <v>46193</v>
      </c>
      <c r="G37" s="11">
        <v>0.17</v>
      </c>
      <c r="H37" s="12">
        <v>10.86</v>
      </c>
      <c r="I37" s="12">
        <v>17.07</v>
      </c>
      <c r="J37" s="61">
        <v>3.33</v>
      </c>
      <c r="K37" s="12">
        <v>0.55000000000000004</v>
      </c>
      <c r="L37" s="56">
        <v>3.19</v>
      </c>
      <c r="M37" s="64">
        <v>0.18</v>
      </c>
      <c r="N37" s="61">
        <v>-0.39</v>
      </c>
      <c r="O37" s="59">
        <v>154.96</v>
      </c>
      <c r="P37" s="59">
        <v>156.13999999999999</v>
      </c>
      <c r="Q37" s="14"/>
    </row>
    <row r="38" spans="1:17" ht="16.5" customHeight="1">
      <c r="A38" s="15">
        <v>272</v>
      </c>
      <c r="B38" s="15">
        <v>3303</v>
      </c>
      <c r="C38" s="15">
        <v>231189</v>
      </c>
      <c r="D38" s="15"/>
      <c r="E38" s="15" t="s">
        <v>27</v>
      </c>
      <c r="F38" s="16">
        <v>46219</v>
      </c>
      <c r="G38" s="17">
        <v>0.12</v>
      </c>
      <c r="H38" s="18">
        <v>10.81</v>
      </c>
      <c r="I38" s="52">
        <v>17.38</v>
      </c>
      <c r="J38" s="52">
        <v>3.33</v>
      </c>
      <c r="K38" s="18">
        <v>0.69</v>
      </c>
      <c r="L38" s="53">
        <v>3.3</v>
      </c>
      <c r="M38" s="67">
        <v>0.28000000000000003</v>
      </c>
      <c r="N38" s="52">
        <v>-0.43</v>
      </c>
      <c r="O38" s="51">
        <v>160.21</v>
      </c>
      <c r="P38" s="57">
        <v>164.32</v>
      </c>
      <c r="Q38" s="20"/>
    </row>
    <row r="39" spans="1:17" ht="16.5" customHeight="1">
      <c r="A39" s="9">
        <v>273</v>
      </c>
      <c r="B39" s="9">
        <v>3159</v>
      </c>
      <c r="C39" s="9" t="s">
        <v>31</v>
      </c>
      <c r="D39" s="9"/>
      <c r="E39" s="9" t="s">
        <v>27</v>
      </c>
      <c r="F39" s="10">
        <v>46198</v>
      </c>
      <c r="G39" s="11">
        <v>0.28000000000000003</v>
      </c>
      <c r="H39" s="61">
        <v>11.42</v>
      </c>
      <c r="I39" s="61">
        <v>17.829999999999998</v>
      </c>
      <c r="J39" s="56">
        <v>4.2699999999999996</v>
      </c>
      <c r="K39" s="12">
        <v>1.79</v>
      </c>
      <c r="L39" s="61">
        <v>1.77</v>
      </c>
      <c r="M39" s="64">
        <v>0.15</v>
      </c>
      <c r="N39" s="61">
        <v>-0.16</v>
      </c>
      <c r="O39" s="59">
        <v>157.19999999999999</v>
      </c>
      <c r="P39" s="62">
        <v>162.77000000000001</v>
      </c>
      <c r="Q39" s="14"/>
    </row>
    <row r="40" spans="1:17" ht="16.5" customHeight="1">
      <c r="A40" s="15">
        <v>274</v>
      </c>
      <c r="B40" s="15">
        <v>3334</v>
      </c>
      <c r="C40" s="15">
        <v>231189</v>
      </c>
      <c r="D40" s="15"/>
      <c r="E40" s="15" t="s">
        <v>30</v>
      </c>
      <c r="F40" s="16">
        <v>46230</v>
      </c>
      <c r="G40" s="17">
        <v>0.3</v>
      </c>
      <c r="H40" s="18">
        <v>10.89</v>
      </c>
      <c r="I40" s="18">
        <v>16.350000000000001</v>
      </c>
      <c r="J40" s="52">
        <v>3.32</v>
      </c>
      <c r="K40" s="18">
        <v>0.72</v>
      </c>
      <c r="L40" s="58">
        <v>2.78</v>
      </c>
      <c r="M40" s="67">
        <v>0.28000000000000003</v>
      </c>
      <c r="N40" s="18">
        <v>0.76</v>
      </c>
      <c r="O40" s="51">
        <v>154.03</v>
      </c>
      <c r="P40" s="66">
        <v>160.29</v>
      </c>
      <c r="Q40" s="20"/>
    </row>
    <row r="41" spans="1:17" ht="16.5" customHeight="1">
      <c r="A41" s="9">
        <v>275</v>
      </c>
      <c r="B41" s="9">
        <v>3187</v>
      </c>
      <c r="C41" s="9">
        <v>231179</v>
      </c>
      <c r="D41" s="9"/>
      <c r="E41" s="9" t="s">
        <v>27</v>
      </c>
      <c r="F41" s="10">
        <v>46200</v>
      </c>
      <c r="G41" s="11">
        <v>0.43</v>
      </c>
      <c r="H41" s="61">
        <v>11.56</v>
      </c>
      <c r="I41" s="61">
        <v>17.809999999999999</v>
      </c>
      <c r="J41" s="61">
        <v>3.25</v>
      </c>
      <c r="K41" s="12">
        <v>-0.01</v>
      </c>
      <c r="L41" s="61">
        <v>2.23</v>
      </c>
      <c r="M41" s="11">
        <v>-0.36</v>
      </c>
      <c r="N41" s="12">
        <v>2.33</v>
      </c>
      <c r="O41" s="59">
        <v>157.18</v>
      </c>
      <c r="P41" s="59">
        <v>152.22</v>
      </c>
      <c r="Q41" s="14"/>
    </row>
    <row r="42" spans="1:17" ht="16.5" customHeight="1">
      <c r="A42" s="15">
        <v>276</v>
      </c>
      <c r="B42" s="15">
        <v>3320</v>
      </c>
      <c r="C42" s="15">
        <v>231179</v>
      </c>
      <c r="D42" s="15"/>
      <c r="E42" s="15" t="s">
        <v>27</v>
      </c>
      <c r="F42" s="16">
        <v>46228</v>
      </c>
      <c r="G42" s="17">
        <v>0.52</v>
      </c>
      <c r="H42" s="53">
        <v>13.53</v>
      </c>
      <c r="I42" s="53">
        <v>21.57</v>
      </c>
      <c r="J42" s="52">
        <v>3.12</v>
      </c>
      <c r="K42" s="18">
        <v>0.33</v>
      </c>
      <c r="L42" s="53">
        <v>2.88</v>
      </c>
      <c r="M42" s="17">
        <v>-0.56000000000000005</v>
      </c>
      <c r="N42" s="18">
        <v>3.16</v>
      </c>
      <c r="O42" s="66">
        <v>162.51</v>
      </c>
      <c r="P42" s="51">
        <v>158.13</v>
      </c>
      <c r="Q42" s="20"/>
    </row>
    <row r="43" spans="1:17" ht="16.5" customHeight="1">
      <c r="A43" s="9">
        <v>277</v>
      </c>
      <c r="B43" s="9">
        <v>3103</v>
      </c>
      <c r="C43" s="9">
        <v>231147</v>
      </c>
      <c r="D43" s="9"/>
      <c r="E43" s="9" t="s">
        <v>27</v>
      </c>
      <c r="F43" s="10">
        <v>46196</v>
      </c>
      <c r="G43" s="11">
        <v>0.39</v>
      </c>
      <c r="H43" s="61">
        <v>11.79</v>
      </c>
      <c r="I43" s="61">
        <v>18.559999999999999</v>
      </c>
      <c r="J43" s="56">
        <v>4.2699999999999996</v>
      </c>
      <c r="K43" s="12">
        <v>1</v>
      </c>
      <c r="L43" s="12">
        <v>1.24</v>
      </c>
      <c r="M43" s="64">
        <v>0.18</v>
      </c>
      <c r="N43" s="55">
        <v>-1.37</v>
      </c>
      <c r="O43" s="62">
        <v>162.93</v>
      </c>
      <c r="P43" s="54">
        <v>166.27</v>
      </c>
      <c r="Q43" s="14"/>
    </row>
    <row r="44" spans="1:17" ht="16.5" customHeight="1">
      <c r="A44" s="15">
        <v>278</v>
      </c>
      <c r="B44" s="15">
        <v>3073</v>
      </c>
      <c r="C44" s="15">
        <v>231147</v>
      </c>
      <c r="D44" s="15"/>
      <c r="E44" s="15" t="s">
        <v>25</v>
      </c>
      <c r="F44" s="16">
        <v>46192</v>
      </c>
      <c r="G44" s="17">
        <v>0.32</v>
      </c>
      <c r="H44" s="18">
        <v>10.77</v>
      </c>
      <c r="I44" s="52">
        <v>17.7</v>
      </c>
      <c r="J44" s="52">
        <v>3.55</v>
      </c>
      <c r="K44" s="18">
        <v>0.34</v>
      </c>
      <c r="L44" s="52">
        <v>1.53</v>
      </c>
      <c r="M44" s="63">
        <v>-0.1</v>
      </c>
      <c r="N44" s="52">
        <v>-0.04</v>
      </c>
      <c r="O44" s="51">
        <v>158.09</v>
      </c>
      <c r="P44" s="51">
        <v>156.13</v>
      </c>
      <c r="Q44" s="20"/>
    </row>
    <row r="45" spans="1:17" ht="16.5" customHeight="1">
      <c r="A45" s="9">
        <v>279</v>
      </c>
      <c r="B45" s="9">
        <v>3116</v>
      </c>
      <c r="C45" s="9" t="s">
        <v>28</v>
      </c>
      <c r="D45" s="9"/>
      <c r="E45" s="9" t="s">
        <v>27</v>
      </c>
      <c r="F45" s="10">
        <v>46197</v>
      </c>
      <c r="G45" s="11">
        <v>0.09</v>
      </c>
      <c r="H45" s="61">
        <v>11.25</v>
      </c>
      <c r="I45" s="61">
        <v>18.09</v>
      </c>
      <c r="J45" s="61">
        <v>3.3</v>
      </c>
      <c r="K45" s="12">
        <v>0.89</v>
      </c>
      <c r="L45" s="55">
        <v>2.5299999999999998</v>
      </c>
      <c r="M45" s="65">
        <v>0.49</v>
      </c>
      <c r="N45" s="56">
        <v>-1.88</v>
      </c>
      <c r="O45" s="62">
        <v>161.76</v>
      </c>
      <c r="P45" s="54">
        <v>166.37</v>
      </c>
      <c r="Q45" s="14"/>
    </row>
    <row r="46" spans="1:17" ht="16.5" customHeight="1">
      <c r="A46" s="15">
        <v>280</v>
      </c>
      <c r="B46" s="15">
        <v>3254</v>
      </c>
      <c r="C46" s="15">
        <v>231147</v>
      </c>
      <c r="D46" s="15"/>
      <c r="E46" s="15" t="s">
        <v>27</v>
      </c>
      <c r="F46" s="16">
        <v>46214</v>
      </c>
      <c r="G46" s="17">
        <v>0.22</v>
      </c>
      <c r="H46" s="52">
        <v>11.52</v>
      </c>
      <c r="I46" s="52">
        <v>18.079999999999998</v>
      </c>
      <c r="J46" s="52">
        <v>3.53</v>
      </c>
      <c r="K46" s="18">
        <v>0.71</v>
      </c>
      <c r="L46" s="53">
        <v>2.99</v>
      </c>
      <c r="M46" s="63">
        <v>-0.02</v>
      </c>
      <c r="N46" s="18">
        <v>1.04</v>
      </c>
      <c r="O46" s="51">
        <v>156.44999999999999</v>
      </c>
      <c r="P46" s="51">
        <v>159.38999999999999</v>
      </c>
      <c r="Q46" s="20"/>
    </row>
    <row r="47" spans="1:17" ht="16.5" customHeight="1">
      <c r="A47" s="9">
        <v>281</v>
      </c>
      <c r="B47" s="9">
        <v>3261</v>
      </c>
      <c r="C47" s="9">
        <v>231189</v>
      </c>
      <c r="D47" s="9"/>
      <c r="E47" s="9" t="s">
        <v>30</v>
      </c>
      <c r="F47" s="10">
        <v>46219</v>
      </c>
      <c r="G47" s="11">
        <v>0.13</v>
      </c>
      <c r="H47" s="61">
        <v>11.8</v>
      </c>
      <c r="I47" s="61">
        <v>17.84</v>
      </c>
      <c r="J47" s="12">
        <v>2.86</v>
      </c>
      <c r="K47" s="12">
        <v>0.93</v>
      </c>
      <c r="L47" s="56">
        <v>3.24</v>
      </c>
      <c r="M47" s="65">
        <v>0.22</v>
      </c>
      <c r="N47" s="12">
        <v>1.52</v>
      </c>
      <c r="O47" s="13">
        <v>150.13</v>
      </c>
      <c r="P47" s="59">
        <v>155.1</v>
      </c>
      <c r="Q47" s="14"/>
    </row>
    <row r="48" spans="1:17" ht="16.5" customHeight="1">
      <c r="A48" s="15">
        <v>282</v>
      </c>
      <c r="B48" s="15">
        <v>3156</v>
      </c>
      <c r="C48" s="15">
        <v>231189</v>
      </c>
      <c r="D48" s="15"/>
      <c r="E48" s="15" t="s">
        <v>30</v>
      </c>
      <c r="F48" s="16">
        <v>46211</v>
      </c>
      <c r="G48" s="17">
        <v>0.12</v>
      </c>
      <c r="H48" s="18">
        <v>10.28</v>
      </c>
      <c r="I48" s="18">
        <v>15.85</v>
      </c>
      <c r="J48" s="52">
        <v>3.4</v>
      </c>
      <c r="K48" s="18">
        <v>0.82</v>
      </c>
      <c r="L48" s="58">
        <v>2.68</v>
      </c>
      <c r="M48" s="67">
        <v>0.22</v>
      </c>
      <c r="N48" s="52">
        <v>-0.01</v>
      </c>
      <c r="O48" s="51">
        <v>153.96</v>
      </c>
      <c r="P48" s="51">
        <v>155.47999999999999</v>
      </c>
      <c r="Q48" s="20"/>
    </row>
    <row r="49" spans="1:17" ht="16.5" customHeight="1">
      <c r="A49" s="9">
        <v>283</v>
      </c>
      <c r="B49" s="9">
        <v>3236</v>
      </c>
      <c r="C49" s="9">
        <v>242299</v>
      </c>
      <c r="D49" s="9"/>
      <c r="E49" s="9" t="s">
        <v>30</v>
      </c>
      <c r="F49" s="10">
        <v>46212</v>
      </c>
      <c r="G49" s="11">
        <v>0.16</v>
      </c>
      <c r="H49" s="12">
        <v>10.52</v>
      </c>
      <c r="I49" s="61">
        <v>17.68</v>
      </c>
      <c r="J49" s="12">
        <v>2.4500000000000002</v>
      </c>
      <c r="K49" s="12">
        <v>-0.68</v>
      </c>
      <c r="L49" s="56">
        <v>3.28</v>
      </c>
      <c r="M49" s="11">
        <v>-0.34</v>
      </c>
      <c r="N49" s="61">
        <v>0.56000000000000005</v>
      </c>
      <c r="O49" s="59">
        <v>156.31</v>
      </c>
      <c r="P49" s="59">
        <v>151.83000000000001</v>
      </c>
      <c r="Q49" s="14"/>
    </row>
    <row r="50" spans="1:17" ht="16.5" customHeight="1">
      <c r="A50" s="15">
        <v>284</v>
      </c>
      <c r="B50" s="15">
        <v>3135</v>
      </c>
      <c r="C50" s="15" t="s">
        <v>29</v>
      </c>
      <c r="D50" s="15"/>
      <c r="E50" s="15" t="s">
        <v>30</v>
      </c>
      <c r="F50" s="16">
        <v>46199</v>
      </c>
      <c r="G50" s="17">
        <v>0.26</v>
      </c>
      <c r="H50" s="18">
        <v>10.43</v>
      </c>
      <c r="I50" s="18">
        <v>16.53</v>
      </c>
      <c r="J50" s="52">
        <v>3.64</v>
      </c>
      <c r="K50" s="18">
        <v>0.37</v>
      </c>
      <c r="L50" s="52">
        <v>1.97</v>
      </c>
      <c r="M50" s="63">
        <v>-0.13</v>
      </c>
      <c r="N50" s="58">
        <v>-1.19</v>
      </c>
      <c r="O50" s="51">
        <v>159.47999999999999</v>
      </c>
      <c r="P50" s="51">
        <v>157.19</v>
      </c>
      <c r="Q50" s="20"/>
    </row>
    <row r="51" spans="1:17" ht="16.5" customHeight="1">
      <c r="A51" s="9">
        <v>285</v>
      </c>
      <c r="B51" s="9">
        <v>3264</v>
      </c>
      <c r="C51" s="9">
        <v>242299</v>
      </c>
      <c r="D51" s="9"/>
      <c r="E51" s="9" t="s">
        <v>27</v>
      </c>
      <c r="F51" s="10">
        <v>46214</v>
      </c>
      <c r="G51" s="11">
        <v>0.25</v>
      </c>
      <c r="H51" s="61">
        <v>11.18</v>
      </c>
      <c r="I51" s="61">
        <v>17.73</v>
      </c>
      <c r="J51" s="61">
        <v>3.03</v>
      </c>
      <c r="K51" s="12">
        <v>-0.64</v>
      </c>
      <c r="L51" s="55">
        <v>2.56</v>
      </c>
      <c r="M51" s="11">
        <v>-0.41</v>
      </c>
      <c r="N51" s="12">
        <v>1.26</v>
      </c>
      <c r="O51" s="59">
        <v>158.63999999999999</v>
      </c>
      <c r="P51" s="59">
        <v>153.36000000000001</v>
      </c>
      <c r="Q51" s="14"/>
    </row>
    <row r="52" spans="1:17" ht="16.5" customHeight="1">
      <c r="A52" s="15">
        <v>286</v>
      </c>
      <c r="B52" s="15">
        <v>3291</v>
      </c>
      <c r="C52" s="15">
        <v>242299</v>
      </c>
      <c r="D52" s="15"/>
      <c r="E52" s="15" t="s">
        <v>27</v>
      </c>
      <c r="F52" s="16">
        <v>46216</v>
      </c>
      <c r="G52" s="17">
        <v>0.19</v>
      </c>
      <c r="H52" s="18">
        <v>10.81</v>
      </c>
      <c r="I52" s="52">
        <v>17.38</v>
      </c>
      <c r="J52" s="52">
        <v>3.06</v>
      </c>
      <c r="K52" s="18">
        <v>0.12</v>
      </c>
      <c r="L52" s="53">
        <v>2.88</v>
      </c>
      <c r="M52" s="17">
        <v>-0.19</v>
      </c>
      <c r="N52" s="52">
        <v>-0.41</v>
      </c>
      <c r="O52" s="51">
        <v>157.19999999999999</v>
      </c>
      <c r="P52" s="51">
        <v>154.27000000000001</v>
      </c>
      <c r="Q52" s="20"/>
    </row>
    <row r="53" spans="1:17" ht="16.5" customHeight="1">
      <c r="A53" s="9">
        <v>287</v>
      </c>
      <c r="B53" s="9">
        <v>3211</v>
      </c>
      <c r="C53" s="9">
        <v>231147</v>
      </c>
      <c r="D53" s="9"/>
      <c r="E53" s="9" t="s">
        <v>25</v>
      </c>
      <c r="F53" s="10">
        <v>46205</v>
      </c>
      <c r="G53" s="11">
        <v>0.26</v>
      </c>
      <c r="H53" s="12">
        <v>10.44</v>
      </c>
      <c r="I53" s="61">
        <v>17.46</v>
      </c>
      <c r="J53" s="61">
        <v>3.2</v>
      </c>
      <c r="K53" s="12">
        <v>0.4</v>
      </c>
      <c r="L53" s="61">
        <v>1.38</v>
      </c>
      <c r="M53" s="60">
        <v>-0.01</v>
      </c>
      <c r="N53" s="61">
        <v>-0.18</v>
      </c>
      <c r="O53" s="59">
        <v>155.1</v>
      </c>
      <c r="P53" s="59">
        <v>154.13999999999999</v>
      </c>
      <c r="Q53" s="14"/>
    </row>
    <row r="54" spans="1:17" ht="16.5" customHeight="1">
      <c r="A54" s="15">
        <v>288</v>
      </c>
      <c r="B54" s="15">
        <v>3310</v>
      </c>
      <c r="C54" s="15">
        <v>231179</v>
      </c>
      <c r="D54" s="15"/>
      <c r="E54" s="15" t="s">
        <v>25</v>
      </c>
      <c r="F54" s="16">
        <v>46222</v>
      </c>
      <c r="G54" s="17">
        <v>0.59</v>
      </c>
      <c r="H54" s="53">
        <v>14.15</v>
      </c>
      <c r="I54" s="53">
        <v>21.85</v>
      </c>
      <c r="J54" s="52">
        <v>3.55</v>
      </c>
      <c r="K54" s="18">
        <v>-0.24</v>
      </c>
      <c r="L54" s="18">
        <v>0.79</v>
      </c>
      <c r="M54" s="17">
        <v>-0.27</v>
      </c>
      <c r="N54" s="18">
        <v>2.39</v>
      </c>
      <c r="O54" s="57">
        <v>169.03</v>
      </c>
      <c r="P54" s="57">
        <v>167.24</v>
      </c>
      <c r="Q54" s="20"/>
    </row>
    <row r="55" spans="1:17" ht="16.5" customHeight="1">
      <c r="A55" s="9">
        <v>289</v>
      </c>
      <c r="B55" s="9">
        <v>3223</v>
      </c>
      <c r="C55" s="9">
        <v>231189</v>
      </c>
      <c r="D55" s="9"/>
      <c r="E55" s="9" t="s">
        <v>30</v>
      </c>
      <c r="F55" s="10">
        <v>46209</v>
      </c>
      <c r="G55" s="11">
        <v>0.24</v>
      </c>
      <c r="H55" s="12">
        <v>10.49</v>
      </c>
      <c r="I55" s="12">
        <v>16.32</v>
      </c>
      <c r="J55" s="61">
        <v>2.98</v>
      </c>
      <c r="K55" s="12">
        <v>0.35</v>
      </c>
      <c r="L55" s="61">
        <v>2.16</v>
      </c>
      <c r="M55" s="60">
        <v>7.0000000000000007E-2</v>
      </c>
      <c r="N55" s="61">
        <v>0.01</v>
      </c>
      <c r="O55" s="59">
        <v>154.27000000000001</v>
      </c>
      <c r="P55" s="59">
        <v>154.16</v>
      </c>
      <c r="Q55" s="14"/>
    </row>
    <row r="56" spans="1:17" ht="16.5" customHeight="1">
      <c r="A56" s="15">
        <v>290</v>
      </c>
      <c r="B56" s="15">
        <v>3045</v>
      </c>
      <c r="C56" s="15">
        <v>231147</v>
      </c>
      <c r="D56" s="15"/>
      <c r="E56" s="15" t="s">
        <v>27</v>
      </c>
      <c r="F56" s="16">
        <v>46189</v>
      </c>
      <c r="G56" s="17">
        <v>0.27</v>
      </c>
      <c r="H56" s="18">
        <v>10.57</v>
      </c>
      <c r="I56" s="18">
        <v>15.73</v>
      </c>
      <c r="J56" s="53">
        <v>4.34</v>
      </c>
      <c r="K56" s="18">
        <v>-0.11</v>
      </c>
      <c r="L56" s="58">
        <v>2.4300000000000002</v>
      </c>
      <c r="M56" s="17">
        <v>-0.2</v>
      </c>
      <c r="N56" s="18">
        <v>1.65</v>
      </c>
      <c r="O56" s="51">
        <v>158.69</v>
      </c>
      <c r="P56" s="51">
        <v>157.94</v>
      </c>
      <c r="Q56" s="20"/>
    </row>
    <row r="57" spans="1:17" ht="16.5" customHeight="1">
      <c r="A57" s="9">
        <v>291</v>
      </c>
      <c r="B57" s="9">
        <v>3328</v>
      </c>
      <c r="C57" s="9">
        <v>231189</v>
      </c>
      <c r="D57" s="9"/>
      <c r="E57" s="9" t="s">
        <v>27</v>
      </c>
      <c r="F57" s="10">
        <v>46197</v>
      </c>
      <c r="G57" s="11">
        <v>0.1</v>
      </c>
      <c r="H57" s="12">
        <v>10.75</v>
      </c>
      <c r="I57" s="61">
        <v>17.66</v>
      </c>
      <c r="J57" s="56">
        <v>4.2699999999999996</v>
      </c>
      <c r="K57" s="12">
        <v>1.78</v>
      </c>
      <c r="L57" s="56">
        <v>3.28</v>
      </c>
      <c r="M57" s="65">
        <v>0.44</v>
      </c>
      <c r="N57" s="55">
        <v>-0.97</v>
      </c>
      <c r="O57" s="59">
        <v>159.57</v>
      </c>
      <c r="P57" s="54">
        <v>165.71</v>
      </c>
      <c r="Q57" s="14"/>
    </row>
    <row r="58" spans="1:17" ht="16.5" customHeight="1">
      <c r="A58" s="15">
        <v>292</v>
      </c>
      <c r="B58" s="15">
        <v>3194</v>
      </c>
      <c r="C58" s="15">
        <v>231189</v>
      </c>
      <c r="D58" s="15"/>
      <c r="E58" s="15" t="s">
        <v>27</v>
      </c>
      <c r="F58" s="16">
        <v>46201</v>
      </c>
      <c r="G58" s="17">
        <v>0.1</v>
      </c>
      <c r="H58" s="18">
        <v>10.75</v>
      </c>
      <c r="I58" s="18">
        <v>16.71</v>
      </c>
      <c r="J58" s="58">
        <v>3.87</v>
      </c>
      <c r="K58" s="18">
        <v>1.03</v>
      </c>
      <c r="L58" s="53">
        <v>3.13</v>
      </c>
      <c r="M58" s="17">
        <v>-0.2</v>
      </c>
      <c r="N58" s="18">
        <v>2.5099999999999998</v>
      </c>
      <c r="O58" s="51">
        <v>154.09</v>
      </c>
      <c r="P58" s="51">
        <v>153.5</v>
      </c>
      <c r="Q58" s="20"/>
    </row>
    <row r="59" spans="1:17" ht="16.5" customHeight="1">
      <c r="A59" s="9">
        <v>293</v>
      </c>
      <c r="B59" s="9">
        <v>3201</v>
      </c>
      <c r="C59" s="9">
        <v>231147</v>
      </c>
      <c r="D59" s="9"/>
      <c r="E59" s="9" t="s">
        <v>25</v>
      </c>
      <c r="F59" s="10">
        <v>46202</v>
      </c>
      <c r="G59" s="11">
        <v>0.28999999999999998</v>
      </c>
      <c r="H59" s="12">
        <v>10.89</v>
      </c>
      <c r="I59" s="61">
        <v>17.55</v>
      </c>
      <c r="J59" s="55">
        <v>3.87</v>
      </c>
      <c r="K59" s="12">
        <v>-0.1</v>
      </c>
      <c r="L59" s="61">
        <v>1.9</v>
      </c>
      <c r="M59" s="11">
        <v>-0.25</v>
      </c>
      <c r="N59" s="61">
        <v>-0.13</v>
      </c>
      <c r="O59" s="62">
        <v>162.91</v>
      </c>
      <c r="P59" s="59">
        <v>159.31</v>
      </c>
      <c r="Q59" s="14"/>
    </row>
    <row r="60" spans="1:17" ht="16.5" customHeight="1">
      <c r="A60" s="15">
        <v>294</v>
      </c>
      <c r="B60" s="15">
        <v>3024</v>
      </c>
      <c r="C60" s="15">
        <v>231147</v>
      </c>
      <c r="D60" s="15"/>
      <c r="E60" s="15" t="s">
        <v>30</v>
      </c>
      <c r="F60" s="16">
        <v>46186</v>
      </c>
      <c r="G60" s="17">
        <v>0.28999999999999998</v>
      </c>
      <c r="H60" s="52">
        <v>11.73</v>
      </c>
      <c r="I60" s="52">
        <v>18.29</v>
      </c>
      <c r="J60" s="52">
        <v>3</v>
      </c>
      <c r="K60" s="18">
        <v>0.46</v>
      </c>
      <c r="L60" s="58">
        <v>2.3199999999999998</v>
      </c>
      <c r="M60" s="63">
        <v>-0.03</v>
      </c>
      <c r="N60" s="18">
        <v>1.78</v>
      </c>
      <c r="O60" s="51">
        <v>154.55000000000001</v>
      </c>
      <c r="P60" s="51">
        <v>157.02000000000001</v>
      </c>
      <c r="Q60" s="20"/>
    </row>
    <row r="61" spans="1:17" ht="16.5" customHeight="1">
      <c r="A61" s="9">
        <v>295</v>
      </c>
      <c r="B61" s="9">
        <v>3029</v>
      </c>
      <c r="C61" s="9">
        <v>231147</v>
      </c>
      <c r="D61" s="9"/>
      <c r="E61" s="9" t="s">
        <v>30</v>
      </c>
      <c r="F61" s="10">
        <v>46192</v>
      </c>
      <c r="G61" s="11">
        <v>0.23</v>
      </c>
      <c r="H61" s="12">
        <v>10.1</v>
      </c>
      <c r="I61" s="12">
        <v>15.72</v>
      </c>
      <c r="J61" s="61">
        <v>3.71</v>
      </c>
      <c r="K61" s="12">
        <v>-0.25</v>
      </c>
      <c r="L61" s="55">
        <v>2.75</v>
      </c>
      <c r="M61" s="11">
        <v>-0.21</v>
      </c>
      <c r="N61" s="61">
        <v>0.59</v>
      </c>
      <c r="O61" s="59">
        <v>155.80000000000001</v>
      </c>
      <c r="P61" s="59">
        <v>155.06</v>
      </c>
      <c r="Q61" s="14"/>
    </row>
    <row r="62" spans="1:17" ht="16.5" customHeight="1">
      <c r="A62" s="15">
        <v>296</v>
      </c>
      <c r="B62" s="15">
        <v>3186</v>
      </c>
      <c r="C62" s="15">
        <v>231179</v>
      </c>
      <c r="D62" s="15"/>
      <c r="E62" s="15" t="s">
        <v>30</v>
      </c>
      <c r="F62" s="16">
        <v>46219</v>
      </c>
      <c r="G62" s="17">
        <v>0.55000000000000004</v>
      </c>
      <c r="H62" s="52">
        <v>12.04</v>
      </c>
      <c r="I62" s="52">
        <v>18.38</v>
      </c>
      <c r="J62" s="53">
        <v>4.26</v>
      </c>
      <c r="K62" s="18">
        <v>0.09</v>
      </c>
      <c r="L62" s="52">
        <v>1.87</v>
      </c>
      <c r="M62" s="17">
        <v>-0.23</v>
      </c>
      <c r="N62" s="18">
        <v>1.45</v>
      </c>
      <c r="O62" s="57">
        <v>166.52</v>
      </c>
      <c r="P62" s="57">
        <v>166.07</v>
      </c>
      <c r="Q62" s="20"/>
    </row>
    <row r="63" spans="1:17" ht="16.5" customHeight="1">
      <c r="A63" s="9">
        <v>297</v>
      </c>
      <c r="B63" s="9">
        <v>3150</v>
      </c>
      <c r="C63" s="9" t="s">
        <v>31</v>
      </c>
      <c r="D63" s="9"/>
      <c r="E63" s="9" t="s">
        <v>30</v>
      </c>
      <c r="F63" s="10">
        <v>46198</v>
      </c>
      <c r="G63" s="11">
        <v>0.49</v>
      </c>
      <c r="H63" s="56">
        <v>13.21</v>
      </c>
      <c r="I63" s="56">
        <v>20.7</v>
      </c>
      <c r="J63" s="61">
        <v>3.06</v>
      </c>
      <c r="K63" s="12">
        <v>0.9</v>
      </c>
      <c r="L63" s="12">
        <v>7.0000000000000007E-2</v>
      </c>
      <c r="M63" s="64">
        <v>0.08</v>
      </c>
      <c r="N63" s="12">
        <v>1.07</v>
      </c>
      <c r="O63" s="59">
        <v>157.84</v>
      </c>
      <c r="P63" s="62">
        <v>161.47999999999999</v>
      </c>
      <c r="Q63" s="14"/>
    </row>
    <row r="64" spans="1:17" ht="16.5" customHeight="1">
      <c r="A64" s="15">
        <v>298</v>
      </c>
      <c r="B64" s="15">
        <v>3060</v>
      </c>
      <c r="C64" s="15">
        <v>231147</v>
      </c>
      <c r="D64" s="15"/>
      <c r="E64" s="15" t="s">
        <v>27</v>
      </c>
      <c r="F64" s="16">
        <v>46191</v>
      </c>
      <c r="G64" s="17">
        <v>0.33</v>
      </c>
      <c r="H64" s="52">
        <v>11.33</v>
      </c>
      <c r="I64" s="52">
        <v>17.559999999999999</v>
      </c>
      <c r="J64" s="52">
        <v>3.1</v>
      </c>
      <c r="K64" s="18">
        <v>-0.45</v>
      </c>
      <c r="L64" s="58">
        <v>2.4700000000000002</v>
      </c>
      <c r="M64" s="63">
        <v>-0.09</v>
      </c>
      <c r="N64" s="18">
        <v>0.86</v>
      </c>
      <c r="O64" s="51">
        <v>158.43</v>
      </c>
      <c r="P64" s="51">
        <v>156.65</v>
      </c>
      <c r="Q64" s="20"/>
    </row>
    <row r="65" spans="1:17" ht="16.5" customHeight="1">
      <c r="A65" s="9">
        <v>299</v>
      </c>
      <c r="B65" s="9">
        <v>3204</v>
      </c>
      <c r="C65" s="9">
        <v>231179</v>
      </c>
      <c r="D65" s="9"/>
      <c r="E65" s="9" t="s">
        <v>27</v>
      </c>
      <c r="F65" s="10">
        <v>46204</v>
      </c>
      <c r="G65" s="11">
        <v>0.46</v>
      </c>
      <c r="H65" s="61">
        <v>11.9</v>
      </c>
      <c r="I65" s="61">
        <v>18.739999999999998</v>
      </c>
      <c r="J65" s="12">
        <v>2.8</v>
      </c>
      <c r="K65" s="12">
        <v>-0.44</v>
      </c>
      <c r="L65" s="61">
        <v>1.98</v>
      </c>
      <c r="M65" s="11">
        <v>-0.41</v>
      </c>
      <c r="N65" s="12">
        <v>1.87</v>
      </c>
      <c r="O65" s="59">
        <v>160.35</v>
      </c>
      <c r="P65" s="59">
        <v>154.86000000000001</v>
      </c>
      <c r="Q65" s="14"/>
    </row>
    <row r="66" spans="1:17" ht="16.5" customHeight="1">
      <c r="A66" s="15">
        <v>300</v>
      </c>
      <c r="B66" s="15">
        <v>3056</v>
      </c>
      <c r="C66" s="15">
        <v>231179</v>
      </c>
      <c r="D66" s="15"/>
      <c r="E66" s="15" t="s">
        <v>27</v>
      </c>
      <c r="F66" s="16">
        <v>46191</v>
      </c>
      <c r="G66" s="17">
        <v>0.43</v>
      </c>
      <c r="H66" s="58">
        <v>12.56</v>
      </c>
      <c r="I66" s="53">
        <v>20.61</v>
      </c>
      <c r="J66" s="52">
        <v>3.43</v>
      </c>
      <c r="K66" s="18">
        <v>-0.18</v>
      </c>
      <c r="L66" s="58">
        <v>2.44</v>
      </c>
      <c r="M66" s="17">
        <v>-0.56999999999999995</v>
      </c>
      <c r="N66" s="18">
        <v>2.13</v>
      </c>
      <c r="O66" s="57">
        <v>165.96</v>
      </c>
      <c r="P66" s="51">
        <v>158.63</v>
      </c>
      <c r="Q66" s="20"/>
    </row>
    <row r="67" spans="1:17" ht="16.5" customHeight="1">
      <c r="A67" s="9">
        <v>301</v>
      </c>
      <c r="B67" s="9">
        <v>3105</v>
      </c>
      <c r="C67" s="9" t="s">
        <v>31</v>
      </c>
      <c r="D67" s="9"/>
      <c r="E67" s="9" t="s">
        <v>27</v>
      </c>
      <c r="F67" s="10">
        <v>46196</v>
      </c>
      <c r="G67" s="11">
        <v>0.31</v>
      </c>
      <c r="H67" s="55">
        <v>12.57</v>
      </c>
      <c r="I67" s="55">
        <v>20.260000000000002</v>
      </c>
      <c r="J67" s="61">
        <v>3.6</v>
      </c>
      <c r="K67" s="12">
        <v>-0.24</v>
      </c>
      <c r="L67" s="61">
        <v>1.84</v>
      </c>
      <c r="M67" s="11">
        <v>-0.26</v>
      </c>
      <c r="N67" s="12">
        <v>1.36</v>
      </c>
      <c r="O67" s="54">
        <v>167.33</v>
      </c>
      <c r="P67" s="62">
        <v>163.57</v>
      </c>
      <c r="Q67" s="14"/>
    </row>
    <row r="68" spans="1:17" ht="16.5" customHeight="1">
      <c r="A68" s="15">
        <v>302</v>
      </c>
      <c r="B68" s="15">
        <v>3279</v>
      </c>
      <c r="C68" s="15">
        <v>231189</v>
      </c>
      <c r="D68" s="15"/>
      <c r="E68" s="15" t="s">
        <v>27</v>
      </c>
      <c r="F68" s="16">
        <v>46217</v>
      </c>
      <c r="G68" s="17">
        <v>0.25</v>
      </c>
      <c r="H68" s="18">
        <v>10.93</v>
      </c>
      <c r="I68" s="52">
        <v>17.46</v>
      </c>
      <c r="J68" s="52">
        <v>3.05</v>
      </c>
      <c r="K68" s="18">
        <v>0.52</v>
      </c>
      <c r="L68" s="52">
        <v>1.6</v>
      </c>
      <c r="M68" s="63">
        <v>7.0000000000000007E-2</v>
      </c>
      <c r="N68" s="18">
        <v>0.63</v>
      </c>
      <c r="O68" s="51">
        <v>154.09</v>
      </c>
      <c r="P68" s="51">
        <v>154.01</v>
      </c>
      <c r="Q68" s="20"/>
    </row>
    <row r="69" spans="1:17" ht="16.5" customHeight="1">
      <c r="A69" s="9">
        <v>303</v>
      </c>
      <c r="B69" s="9">
        <v>3284</v>
      </c>
      <c r="C69" s="9">
        <v>242299</v>
      </c>
      <c r="D69" s="9"/>
      <c r="E69" s="9" t="s">
        <v>27</v>
      </c>
      <c r="F69" s="10">
        <v>46217</v>
      </c>
      <c r="G69" s="11">
        <v>0.22</v>
      </c>
      <c r="H69" s="61">
        <v>11.15</v>
      </c>
      <c r="I69" s="61">
        <v>18.18</v>
      </c>
      <c r="J69" s="61">
        <v>2.99</v>
      </c>
      <c r="K69" s="12">
        <v>-0.23</v>
      </c>
      <c r="L69" s="56">
        <v>3.62</v>
      </c>
      <c r="M69" s="11">
        <v>-0.24</v>
      </c>
      <c r="N69" s="61">
        <v>-0.03</v>
      </c>
      <c r="O69" s="59">
        <v>159.26</v>
      </c>
      <c r="P69" s="59">
        <v>155.88999999999999</v>
      </c>
      <c r="Q69" s="14"/>
    </row>
    <row r="70" spans="1:17" ht="16.5" customHeight="1">
      <c r="A70" s="15">
        <v>304</v>
      </c>
      <c r="B70" s="15">
        <v>3082</v>
      </c>
      <c r="C70" s="15" t="s">
        <v>28</v>
      </c>
      <c r="D70" s="15"/>
      <c r="E70" s="15" t="s">
        <v>25</v>
      </c>
      <c r="F70" s="16">
        <v>46193</v>
      </c>
      <c r="G70" s="17">
        <v>0.26</v>
      </c>
      <c r="H70" s="53">
        <v>13.58</v>
      </c>
      <c r="I70" s="53">
        <v>20.94</v>
      </c>
      <c r="J70" s="18">
        <v>2.66</v>
      </c>
      <c r="K70" s="18">
        <v>-0.21</v>
      </c>
      <c r="L70" s="52">
        <v>1.86</v>
      </c>
      <c r="M70" s="67">
        <v>0.2</v>
      </c>
      <c r="N70" s="18">
        <v>1.47</v>
      </c>
      <c r="O70" s="66">
        <v>164.68</v>
      </c>
      <c r="P70" s="57">
        <v>170.33</v>
      </c>
      <c r="Q70" s="20"/>
    </row>
    <row r="71" spans="1:17" ht="16.5" customHeight="1">
      <c r="A71" s="9">
        <v>305</v>
      </c>
      <c r="B71" s="9">
        <v>3231</v>
      </c>
      <c r="C71" s="9">
        <v>231189</v>
      </c>
      <c r="D71" s="9"/>
      <c r="E71" s="9" t="s">
        <v>27</v>
      </c>
      <c r="F71" s="10">
        <v>46210</v>
      </c>
      <c r="G71" s="11">
        <v>7.0000000000000007E-2</v>
      </c>
      <c r="H71" s="12">
        <v>9.6199999999999992</v>
      </c>
      <c r="I71" s="12">
        <v>15.51</v>
      </c>
      <c r="J71" s="61">
        <v>3.64</v>
      </c>
      <c r="K71" s="12">
        <v>1.27</v>
      </c>
      <c r="L71" s="55">
        <v>2.62</v>
      </c>
      <c r="M71" s="65">
        <v>0.31</v>
      </c>
      <c r="N71" s="55">
        <v>-1.1399999999999999</v>
      </c>
      <c r="O71" s="59">
        <v>153.76</v>
      </c>
      <c r="P71" s="59">
        <v>156.28</v>
      </c>
      <c r="Q71" s="14"/>
    </row>
    <row r="72" spans="1:17" ht="16.5" customHeight="1">
      <c r="A72" s="15">
        <v>306</v>
      </c>
      <c r="B72" s="15">
        <v>3115</v>
      </c>
      <c r="C72" s="15" t="s">
        <v>28</v>
      </c>
      <c r="D72" s="15"/>
      <c r="E72" s="15" t="s">
        <v>27</v>
      </c>
      <c r="F72" s="16">
        <v>46197</v>
      </c>
      <c r="G72" s="17">
        <v>0.06</v>
      </c>
      <c r="H72" s="18">
        <v>10.9</v>
      </c>
      <c r="I72" s="52">
        <v>17.309999999999999</v>
      </c>
      <c r="J72" s="52">
        <v>3.16</v>
      </c>
      <c r="K72" s="18">
        <v>0.83</v>
      </c>
      <c r="L72" s="58">
        <v>2.66</v>
      </c>
      <c r="M72" s="67">
        <v>0.52</v>
      </c>
      <c r="N72" s="53">
        <v>-1.84</v>
      </c>
      <c r="O72" s="51">
        <v>159.22</v>
      </c>
      <c r="P72" s="66">
        <v>164.14</v>
      </c>
      <c r="Q72" s="20"/>
    </row>
    <row r="73" spans="1:17" ht="16.5" customHeight="1">
      <c r="A73" s="9">
        <v>307</v>
      </c>
      <c r="B73" s="9">
        <v>3259</v>
      </c>
      <c r="C73" s="9">
        <v>231147</v>
      </c>
      <c r="D73" s="9"/>
      <c r="E73" s="9" t="s">
        <v>25</v>
      </c>
      <c r="F73" s="10">
        <v>46214</v>
      </c>
      <c r="G73" s="11">
        <v>0.33</v>
      </c>
      <c r="H73" s="12">
        <v>10.47</v>
      </c>
      <c r="I73" s="12">
        <v>17.12</v>
      </c>
      <c r="J73" s="61">
        <v>3.64</v>
      </c>
      <c r="K73" s="12">
        <v>0.26</v>
      </c>
      <c r="L73" s="61">
        <v>1.65</v>
      </c>
      <c r="M73" s="11">
        <v>-0.37</v>
      </c>
      <c r="N73" s="12">
        <v>2.0499999999999998</v>
      </c>
      <c r="O73" s="59">
        <v>157.13</v>
      </c>
      <c r="P73" s="59">
        <v>153.53</v>
      </c>
      <c r="Q73" s="14"/>
    </row>
    <row r="74" spans="1:17" ht="16.5" customHeight="1">
      <c r="A74" s="15">
        <v>308</v>
      </c>
      <c r="B74" s="15">
        <v>3230</v>
      </c>
      <c r="C74" s="15">
        <v>231179</v>
      </c>
      <c r="D74" s="15"/>
      <c r="E74" s="15" t="s">
        <v>30</v>
      </c>
      <c r="F74" s="16">
        <v>46210</v>
      </c>
      <c r="G74" s="17">
        <v>0.44</v>
      </c>
      <c r="H74" s="52">
        <v>11.75</v>
      </c>
      <c r="I74" s="52">
        <v>18.7</v>
      </c>
      <c r="J74" s="52">
        <v>3.41</v>
      </c>
      <c r="K74" s="18">
        <v>0.25</v>
      </c>
      <c r="L74" s="52">
        <v>1.94</v>
      </c>
      <c r="M74" s="63">
        <v>-0.12</v>
      </c>
      <c r="N74" s="52">
        <v>0.33</v>
      </c>
      <c r="O74" s="66">
        <v>162.51</v>
      </c>
      <c r="P74" s="66">
        <v>160.18</v>
      </c>
      <c r="Q74" s="20"/>
    </row>
    <row r="75" spans="1:17" ht="16.5" customHeight="1">
      <c r="A75" s="9">
        <v>309</v>
      </c>
      <c r="B75" s="9">
        <v>3212</v>
      </c>
      <c r="C75" s="9">
        <v>243031</v>
      </c>
      <c r="D75" s="21" t="s">
        <v>32</v>
      </c>
      <c r="E75" s="9" t="s">
        <v>30</v>
      </c>
      <c r="F75" s="10">
        <v>46235</v>
      </c>
      <c r="G75" s="11">
        <v>0.23</v>
      </c>
      <c r="H75" s="61">
        <v>11.84</v>
      </c>
      <c r="I75" s="61">
        <v>18.850000000000001</v>
      </c>
      <c r="J75" s="61">
        <v>3.12</v>
      </c>
      <c r="K75" s="12">
        <v>-0.08</v>
      </c>
      <c r="L75" s="56">
        <v>3.03</v>
      </c>
      <c r="M75" s="60">
        <v>-0.11</v>
      </c>
      <c r="N75" s="61">
        <v>0.5</v>
      </c>
      <c r="O75" s="59">
        <v>160.63999999999999</v>
      </c>
      <c r="P75" s="59">
        <v>158.66</v>
      </c>
      <c r="Q75" s="14"/>
    </row>
    <row r="76" spans="1:17" ht="16.5" customHeight="1">
      <c r="A76" s="9">
        <v>310</v>
      </c>
      <c r="B76" s="15">
        <v>3338</v>
      </c>
      <c r="C76" s="15">
        <v>243031</v>
      </c>
      <c r="D76" s="22" t="s">
        <v>32</v>
      </c>
      <c r="E76" s="15" t="s">
        <v>30</v>
      </c>
      <c r="F76" s="16">
        <v>46231</v>
      </c>
      <c r="G76" s="17">
        <v>0.36</v>
      </c>
      <c r="H76" s="52">
        <v>12.21</v>
      </c>
      <c r="I76" s="58">
        <v>19.53</v>
      </c>
      <c r="J76" s="18">
        <v>2.84</v>
      </c>
      <c r="K76" s="18">
        <v>-0.06</v>
      </c>
      <c r="L76" s="52">
        <v>2.2799999999999998</v>
      </c>
      <c r="M76" s="63">
        <v>-0.11</v>
      </c>
      <c r="N76" s="52">
        <v>0.32</v>
      </c>
      <c r="O76" s="51">
        <v>160.21</v>
      </c>
      <c r="P76" s="51">
        <v>158.13</v>
      </c>
      <c r="Q76" s="20"/>
    </row>
    <row r="77" spans="1:17" ht="16.5" customHeight="1">
      <c r="A77" s="9">
        <v>311</v>
      </c>
      <c r="B77" s="9">
        <v>3344</v>
      </c>
      <c r="C77" s="9">
        <v>242174</v>
      </c>
      <c r="D77" s="21" t="s">
        <v>32</v>
      </c>
      <c r="E77" s="9" t="s">
        <v>30</v>
      </c>
      <c r="F77" s="10">
        <v>46254</v>
      </c>
      <c r="G77" s="11">
        <v>0.28000000000000003</v>
      </c>
      <c r="H77" s="61">
        <v>11.52</v>
      </c>
      <c r="I77" s="55">
        <v>19.37</v>
      </c>
      <c r="J77" s="61">
        <v>3.17</v>
      </c>
      <c r="K77" s="12">
        <v>0.06</v>
      </c>
      <c r="L77" s="56">
        <v>2.84</v>
      </c>
      <c r="M77" s="64">
        <v>0.08</v>
      </c>
      <c r="N77" s="61">
        <v>-0.28000000000000003</v>
      </c>
      <c r="O77" s="62">
        <v>162.55000000000001</v>
      </c>
      <c r="P77" s="62">
        <v>162.65</v>
      </c>
      <c r="Q77" s="14"/>
    </row>
    <row r="78" spans="1:17" ht="16.5" customHeight="1">
      <c r="A78" s="15">
        <v>312</v>
      </c>
      <c r="B78" s="15">
        <v>3316</v>
      </c>
      <c r="C78" s="15">
        <v>231179</v>
      </c>
      <c r="D78" s="15"/>
      <c r="E78" s="15" t="s">
        <v>25</v>
      </c>
      <c r="F78" s="16">
        <v>46225</v>
      </c>
      <c r="G78" s="17">
        <v>0.49</v>
      </c>
      <c r="H78" s="53">
        <v>13.8</v>
      </c>
      <c r="I78" s="53">
        <v>21.69</v>
      </c>
      <c r="J78" s="52">
        <v>3.16</v>
      </c>
      <c r="K78" s="18">
        <v>0.24</v>
      </c>
      <c r="L78" s="58">
        <v>2.4</v>
      </c>
      <c r="M78" s="17">
        <v>-0.28999999999999998</v>
      </c>
      <c r="N78" s="18">
        <v>1.1399999999999999</v>
      </c>
      <c r="O78" s="57">
        <v>169.91</v>
      </c>
      <c r="P78" s="57">
        <v>170.07</v>
      </c>
      <c r="Q78" s="20"/>
    </row>
    <row r="79" spans="1:17" ht="16.5" customHeight="1">
      <c r="A79" s="9">
        <v>313</v>
      </c>
      <c r="B79" s="9">
        <v>3234</v>
      </c>
      <c r="C79" s="9">
        <v>231189</v>
      </c>
      <c r="D79" s="9"/>
      <c r="E79" s="9" t="s">
        <v>25</v>
      </c>
      <c r="F79" s="10">
        <v>46212</v>
      </c>
      <c r="G79" s="11">
        <v>0.13</v>
      </c>
      <c r="H79" s="12">
        <v>9.9600000000000009</v>
      </c>
      <c r="I79" s="12">
        <v>16.239999999999998</v>
      </c>
      <c r="J79" s="61">
        <v>3.26</v>
      </c>
      <c r="K79" s="12">
        <v>0.59</v>
      </c>
      <c r="L79" s="61">
        <v>2.2400000000000002</v>
      </c>
      <c r="M79" s="65">
        <v>0.26</v>
      </c>
      <c r="N79" s="61">
        <v>-0.51</v>
      </c>
      <c r="O79" s="59">
        <v>155.24</v>
      </c>
      <c r="P79" s="59">
        <v>157.29</v>
      </c>
      <c r="Q79" s="14"/>
    </row>
    <row r="80" spans="1:17" ht="16.5" customHeight="1">
      <c r="A80" s="15">
        <v>314</v>
      </c>
      <c r="B80" s="15">
        <v>3027</v>
      </c>
      <c r="C80" s="15">
        <v>231147</v>
      </c>
      <c r="D80" s="15"/>
      <c r="E80" s="15" t="s">
        <v>25</v>
      </c>
      <c r="F80" s="16">
        <v>46187</v>
      </c>
      <c r="G80" s="17">
        <v>0.04</v>
      </c>
      <c r="H80" s="18">
        <v>10.029999999999999</v>
      </c>
      <c r="I80" s="18">
        <v>16.760000000000002</v>
      </c>
      <c r="J80" s="53">
        <v>4.28</v>
      </c>
      <c r="K80" s="18">
        <v>0.93</v>
      </c>
      <c r="L80" s="58">
        <v>2.67</v>
      </c>
      <c r="M80" s="63">
        <v>0.01</v>
      </c>
      <c r="N80" s="52">
        <v>-0.05</v>
      </c>
      <c r="O80" s="51">
        <v>157.63999999999999</v>
      </c>
      <c r="P80" s="51">
        <v>156.79</v>
      </c>
      <c r="Q80" s="20"/>
    </row>
    <row r="81" spans="1:17" ht="16.5" customHeight="1">
      <c r="A81" s="9">
        <v>315</v>
      </c>
      <c r="B81" s="9">
        <v>3263</v>
      </c>
      <c r="C81" s="9">
        <v>242299</v>
      </c>
      <c r="D81" s="9"/>
      <c r="E81" s="9" t="s">
        <v>27</v>
      </c>
      <c r="F81" s="10">
        <v>46214</v>
      </c>
      <c r="G81" s="11">
        <v>0.16</v>
      </c>
      <c r="H81" s="12">
        <v>10.55</v>
      </c>
      <c r="I81" s="61">
        <v>17.53</v>
      </c>
      <c r="J81" s="61">
        <v>3.17</v>
      </c>
      <c r="K81" s="12">
        <v>0.45</v>
      </c>
      <c r="L81" s="55">
        <v>2.7</v>
      </c>
      <c r="M81" s="64">
        <v>0.09</v>
      </c>
      <c r="N81" s="56">
        <v>-1.62</v>
      </c>
      <c r="O81" s="59">
        <v>158.74</v>
      </c>
      <c r="P81" s="59">
        <v>158.91999999999999</v>
      </c>
      <c r="Q81" s="14"/>
    </row>
    <row r="82" spans="1:17" ht="16.5" customHeight="1">
      <c r="A82" s="15">
        <v>316</v>
      </c>
      <c r="B82" s="15">
        <v>3153</v>
      </c>
      <c r="C82" s="15">
        <v>231147</v>
      </c>
      <c r="D82" s="15"/>
      <c r="E82" s="15" t="s">
        <v>30</v>
      </c>
      <c r="F82" s="16">
        <v>46211</v>
      </c>
      <c r="G82" s="17">
        <v>0.17</v>
      </c>
      <c r="H82" s="18">
        <v>10.37</v>
      </c>
      <c r="I82" s="18">
        <v>16.09</v>
      </c>
      <c r="J82" s="52">
        <v>3.45</v>
      </c>
      <c r="K82" s="18">
        <v>0.01</v>
      </c>
      <c r="L82" s="53">
        <v>2.89</v>
      </c>
      <c r="M82" s="63">
        <v>-0.08</v>
      </c>
      <c r="N82" s="18">
        <v>0.78</v>
      </c>
      <c r="O82" s="51">
        <v>155.35</v>
      </c>
      <c r="P82" s="51">
        <v>153.57</v>
      </c>
      <c r="Q82" s="20"/>
    </row>
    <row r="83" spans="1:17" ht="16.5" customHeight="1">
      <c r="A83" s="9">
        <v>317</v>
      </c>
      <c r="B83" s="9">
        <v>3193</v>
      </c>
      <c r="C83" s="9">
        <v>231189</v>
      </c>
      <c r="D83" s="9"/>
      <c r="E83" s="9" t="s">
        <v>27</v>
      </c>
      <c r="F83" s="10">
        <v>46201</v>
      </c>
      <c r="G83" s="11">
        <v>0.12</v>
      </c>
      <c r="H83" s="12">
        <v>10.57</v>
      </c>
      <c r="I83" s="12">
        <v>16.61</v>
      </c>
      <c r="J83" s="61">
        <v>3.4</v>
      </c>
      <c r="K83" s="12">
        <v>0.83</v>
      </c>
      <c r="L83" s="56">
        <v>2.89</v>
      </c>
      <c r="M83" s="60">
        <v>0.05</v>
      </c>
      <c r="N83" s="12">
        <v>1</v>
      </c>
      <c r="O83" s="59">
        <v>153.93</v>
      </c>
      <c r="P83" s="59">
        <v>153.54</v>
      </c>
      <c r="Q83" s="14"/>
    </row>
    <row r="84" spans="1:17" ht="16.5" customHeight="1">
      <c r="A84" s="15">
        <v>318</v>
      </c>
      <c r="B84" s="15">
        <v>3283</v>
      </c>
      <c r="C84" s="15">
        <v>231179</v>
      </c>
      <c r="D84" s="15"/>
      <c r="E84" s="15" t="s">
        <v>27</v>
      </c>
      <c r="F84" s="16">
        <v>46217</v>
      </c>
      <c r="G84" s="17">
        <v>0.47</v>
      </c>
      <c r="H84" s="58">
        <v>12.66</v>
      </c>
      <c r="I84" s="58">
        <v>19.78</v>
      </c>
      <c r="J84" s="18">
        <v>2.76</v>
      </c>
      <c r="K84" s="18">
        <v>-0.33</v>
      </c>
      <c r="L84" s="52">
        <v>2.19</v>
      </c>
      <c r="M84" s="17">
        <v>-0.37</v>
      </c>
      <c r="N84" s="18">
        <v>2.0099999999999998</v>
      </c>
      <c r="O84" s="51">
        <v>159.5</v>
      </c>
      <c r="P84" s="51">
        <v>154.54</v>
      </c>
      <c r="Q84" s="20"/>
    </row>
    <row r="85" spans="1:17" ht="16.5" customHeight="1">
      <c r="A85" s="9">
        <v>319</v>
      </c>
      <c r="B85" s="9">
        <v>3266</v>
      </c>
      <c r="C85" s="9">
        <v>242299</v>
      </c>
      <c r="D85" s="9"/>
      <c r="E85" s="9" t="s">
        <v>27</v>
      </c>
      <c r="F85" s="10">
        <v>46214</v>
      </c>
      <c r="G85" s="11">
        <v>0.32</v>
      </c>
      <c r="H85" s="61">
        <v>11.56</v>
      </c>
      <c r="I85" s="61">
        <v>17.87</v>
      </c>
      <c r="J85" s="61">
        <v>3.18</v>
      </c>
      <c r="K85" s="12">
        <v>-0.5</v>
      </c>
      <c r="L85" s="61">
        <v>2.21</v>
      </c>
      <c r="M85" s="11">
        <v>-0.3</v>
      </c>
      <c r="N85" s="61">
        <v>0.45</v>
      </c>
      <c r="O85" s="59">
        <v>159.21</v>
      </c>
      <c r="P85" s="59">
        <v>155.12</v>
      </c>
      <c r="Q85" s="14"/>
    </row>
    <row r="86" spans="1:17" ht="16.5" customHeight="1">
      <c r="A86" s="15">
        <v>320</v>
      </c>
      <c r="B86" s="15">
        <v>3285</v>
      </c>
      <c r="C86" s="15">
        <v>242299</v>
      </c>
      <c r="D86" s="15"/>
      <c r="E86" s="15" t="s">
        <v>27</v>
      </c>
      <c r="F86" s="16">
        <v>46217</v>
      </c>
      <c r="G86" s="17">
        <v>0.25</v>
      </c>
      <c r="H86" s="18">
        <v>10.78</v>
      </c>
      <c r="I86" s="52">
        <v>17.41</v>
      </c>
      <c r="J86" s="52">
        <v>3.18</v>
      </c>
      <c r="K86" s="18">
        <v>-0.06</v>
      </c>
      <c r="L86" s="53">
        <v>3.31</v>
      </c>
      <c r="M86" s="17">
        <v>-0.2</v>
      </c>
      <c r="N86" s="52">
        <v>-0.33</v>
      </c>
      <c r="O86" s="51">
        <v>157.86000000000001</v>
      </c>
      <c r="P86" s="51">
        <v>154.81</v>
      </c>
      <c r="Q86" s="20"/>
    </row>
    <row r="87" spans="1:17" ht="16.5" customHeight="1">
      <c r="A87" s="9">
        <v>321</v>
      </c>
      <c r="B87" s="9">
        <v>3134</v>
      </c>
      <c r="C87" s="9" t="s">
        <v>29</v>
      </c>
      <c r="D87" s="9"/>
      <c r="E87" s="9" t="s">
        <v>30</v>
      </c>
      <c r="F87" s="10">
        <v>46200</v>
      </c>
      <c r="G87" s="11">
        <v>0.36</v>
      </c>
      <c r="H87" s="12">
        <v>10.19</v>
      </c>
      <c r="I87" s="12">
        <v>16.12</v>
      </c>
      <c r="J87" s="55">
        <v>3.97</v>
      </c>
      <c r="K87" s="12">
        <v>0.63</v>
      </c>
      <c r="L87" s="61">
        <v>1.36</v>
      </c>
      <c r="M87" s="60">
        <v>-7.0000000000000007E-2</v>
      </c>
      <c r="N87" s="55">
        <v>-1.29</v>
      </c>
      <c r="O87" s="59">
        <v>159.06</v>
      </c>
      <c r="P87" s="59">
        <v>157.34</v>
      </c>
      <c r="Q87" s="14"/>
    </row>
    <row r="88" spans="1:17" ht="16.5" customHeight="1">
      <c r="A88" s="15">
        <v>322</v>
      </c>
      <c r="B88" s="15">
        <v>3197</v>
      </c>
      <c r="C88" s="15">
        <v>231179</v>
      </c>
      <c r="D88" s="15"/>
      <c r="E88" s="15" t="s">
        <v>25</v>
      </c>
      <c r="F88" s="16">
        <v>46201</v>
      </c>
      <c r="G88" s="17">
        <v>0.46</v>
      </c>
      <c r="H88" s="52">
        <v>11.39</v>
      </c>
      <c r="I88" s="52">
        <v>19.010000000000002</v>
      </c>
      <c r="J88" s="52">
        <v>3.49</v>
      </c>
      <c r="K88" s="18">
        <v>0.95</v>
      </c>
      <c r="L88" s="52">
        <v>1.34</v>
      </c>
      <c r="M88" s="17">
        <v>-0.42</v>
      </c>
      <c r="N88" s="18">
        <v>1.49</v>
      </c>
      <c r="O88" s="51">
        <v>155.76</v>
      </c>
      <c r="P88" s="19">
        <v>149.97</v>
      </c>
      <c r="Q88" s="20"/>
    </row>
    <row r="89" spans="1:17" ht="16.5" customHeight="1">
      <c r="A89" s="9">
        <v>323</v>
      </c>
      <c r="B89" s="9">
        <v>3274</v>
      </c>
      <c r="C89" s="9">
        <v>242299</v>
      </c>
      <c r="D89" s="9"/>
      <c r="E89" s="9" t="s">
        <v>27</v>
      </c>
      <c r="F89" s="10">
        <v>46215</v>
      </c>
      <c r="G89" s="11">
        <v>0.28999999999999998</v>
      </c>
      <c r="H89" s="12">
        <v>10.48</v>
      </c>
      <c r="I89" s="12">
        <v>16.32</v>
      </c>
      <c r="J89" s="12">
        <v>2.7</v>
      </c>
      <c r="K89" s="12">
        <v>-0.48</v>
      </c>
      <c r="L89" s="55">
        <v>2.6</v>
      </c>
      <c r="M89" s="11">
        <v>-0.25</v>
      </c>
      <c r="N89" s="61">
        <v>0.04</v>
      </c>
      <c r="O89" s="59">
        <v>155.33000000000001</v>
      </c>
      <c r="P89" s="59">
        <v>151.76</v>
      </c>
      <c r="Q89" s="14"/>
    </row>
    <row r="90" spans="1:17" ht="16.5" customHeight="1">
      <c r="A90" s="15">
        <v>324</v>
      </c>
      <c r="B90" s="15">
        <v>2121</v>
      </c>
      <c r="C90" s="15">
        <v>231179</v>
      </c>
      <c r="D90" s="22"/>
      <c r="E90" s="15" t="s">
        <v>27</v>
      </c>
      <c r="F90" s="16">
        <v>46208</v>
      </c>
      <c r="G90" s="17">
        <v>0.45</v>
      </c>
      <c r="H90" s="18">
        <v>10.98</v>
      </c>
      <c r="I90" s="18">
        <v>17.059999999999999</v>
      </c>
      <c r="J90" s="52">
        <v>3.27</v>
      </c>
      <c r="K90" s="18">
        <v>-7.0000000000000007E-2</v>
      </c>
      <c r="L90" s="52">
        <v>1.99</v>
      </c>
      <c r="M90" s="17">
        <v>-0.32</v>
      </c>
      <c r="N90" s="18">
        <v>1</v>
      </c>
      <c r="O90" s="51">
        <v>158.63</v>
      </c>
      <c r="P90" s="51">
        <v>154.12</v>
      </c>
      <c r="Q90" s="20"/>
    </row>
    <row r="91" spans="1:17" ht="16.5" customHeight="1">
      <c r="A91" s="9">
        <v>325</v>
      </c>
      <c r="B91" s="9">
        <v>3288</v>
      </c>
      <c r="C91" s="9">
        <v>231189</v>
      </c>
      <c r="D91" s="9"/>
      <c r="E91" s="9" t="s">
        <v>27</v>
      </c>
      <c r="F91" s="10">
        <v>46216</v>
      </c>
      <c r="G91" s="11">
        <v>0.38</v>
      </c>
      <c r="H91" s="61">
        <v>11.99</v>
      </c>
      <c r="I91" s="61">
        <v>18.61</v>
      </c>
      <c r="J91" s="55">
        <v>3.86</v>
      </c>
      <c r="K91" s="12">
        <v>0.83</v>
      </c>
      <c r="L91" s="61">
        <v>2.1800000000000002</v>
      </c>
      <c r="M91" s="60">
        <v>-0.09</v>
      </c>
      <c r="N91" s="12">
        <v>2</v>
      </c>
      <c r="O91" s="62">
        <v>162.06</v>
      </c>
      <c r="P91" s="62">
        <v>163.44</v>
      </c>
      <c r="Q91" s="14"/>
    </row>
    <row r="92" spans="1:17" ht="16.5" customHeight="1">
      <c r="A92" s="15">
        <v>326</v>
      </c>
      <c r="B92" s="15">
        <v>3078</v>
      </c>
      <c r="C92" s="15">
        <v>231179</v>
      </c>
      <c r="D92" s="15"/>
      <c r="E92" s="15" t="s">
        <v>27</v>
      </c>
      <c r="F92" s="16">
        <v>46193</v>
      </c>
      <c r="G92" s="17">
        <v>0.44</v>
      </c>
      <c r="H92" s="52">
        <v>12.35</v>
      </c>
      <c r="I92" s="52">
        <v>19.25</v>
      </c>
      <c r="J92" s="52">
        <v>3.12</v>
      </c>
      <c r="K92" s="18">
        <v>0</v>
      </c>
      <c r="L92" s="58">
        <v>2.4700000000000002</v>
      </c>
      <c r="M92" s="17">
        <v>-0.37</v>
      </c>
      <c r="N92" s="18">
        <v>1.66</v>
      </c>
      <c r="O92" s="51">
        <v>161.26</v>
      </c>
      <c r="P92" s="51">
        <v>156.12</v>
      </c>
      <c r="Q92" s="20"/>
    </row>
    <row r="93" spans="1:17" ht="16.5" customHeight="1">
      <c r="A93" s="9">
        <v>327</v>
      </c>
      <c r="B93" s="9">
        <v>3048</v>
      </c>
      <c r="C93" s="9">
        <v>231147</v>
      </c>
      <c r="D93" s="9"/>
      <c r="E93" s="9" t="s">
        <v>30</v>
      </c>
      <c r="F93" s="10">
        <v>46191</v>
      </c>
      <c r="G93" s="11">
        <v>0.31</v>
      </c>
      <c r="H93" s="61">
        <v>11.75</v>
      </c>
      <c r="I93" s="61">
        <v>17.420000000000002</v>
      </c>
      <c r="J93" s="12">
        <v>2.52</v>
      </c>
      <c r="K93" s="12">
        <v>-0.06</v>
      </c>
      <c r="L93" s="12">
        <v>0.87</v>
      </c>
      <c r="M93" s="60">
        <v>0.06</v>
      </c>
      <c r="N93" s="12">
        <v>1.21</v>
      </c>
      <c r="O93" s="59">
        <v>155.22999999999999</v>
      </c>
      <c r="P93" s="59">
        <v>158.19999999999999</v>
      </c>
      <c r="Q93" s="14"/>
    </row>
    <row r="94" spans="1:17" ht="16.5" customHeight="1">
      <c r="A94" s="15">
        <v>328</v>
      </c>
      <c r="B94" s="15">
        <v>3371</v>
      </c>
      <c r="C94" s="15">
        <v>221127</v>
      </c>
      <c r="D94" s="15"/>
      <c r="E94" s="15" t="s">
        <v>27</v>
      </c>
      <c r="F94" s="16">
        <v>46193</v>
      </c>
      <c r="G94" s="17">
        <v>0.37</v>
      </c>
      <c r="H94" s="53">
        <v>13.81</v>
      </c>
      <c r="I94" s="53">
        <v>20.96</v>
      </c>
      <c r="J94" s="52">
        <v>3</v>
      </c>
      <c r="K94" s="18">
        <v>0.22</v>
      </c>
      <c r="L94" s="18">
        <v>1.19</v>
      </c>
      <c r="M94" s="17">
        <v>-0.27</v>
      </c>
      <c r="N94" s="18">
        <v>2.73</v>
      </c>
      <c r="O94" s="51">
        <v>155.91999999999999</v>
      </c>
      <c r="P94" s="51">
        <v>155.05000000000001</v>
      </c>
      <c r="Q94" s="20"/>
    </row>
    <row r="95" spans="1:17" ht="16.5" customHeight="1">
      <c r="A95" s="9">
        <v>329</v>
      </c>
      <c r="B95" s="9">
        <v>3019</v>
      </c>
      <c r="C95" s="9">
        <v>231179</v>
      </c>
      <c r="D95" s="9"/>
      <c r="E95" s="9" t="s">
        <v>30</v>
      </c>
      <c r="F95" s="10">
        <v>46185</v>
      </c>
      <c r="G95" s="11">
        <v>0.49</v>
      </c>
      <c r="H95" s="56">
        <v>13.08</v>
      </c>
      <c r="I95" s="55">
        <v>19.940000000000001</v>
      </c>
      <c r="J95" s="61">
        <v>2.95</v>
      </c>
      <c r="K95" s="12">
        <v>-0.32</v>
      </c>
      <c r="L95" s="55">
        <v>2.72</v>
      </c>
      <c r="M95" s="11">
        <v>-0.54</v>
      </c>
      <c r="N95" s="12">
        <v>4.5599999999999996</v>
      </c>
      <c r="O95" s="59">
        <v>158.71</v>
      </c>
      <c r="P95" s="59">
        <v>156.15</v>
      </c>
      <c r="Q95" s="14"/>
    </row>
    <row r="96" spans="1:17" ht="16.5" customHeight="1">
      <c r="A96" s="15">
        <v>330</v>
      </c>
      <c r="B96" s="15">
        <v>3129</v>
      </c>
      <c r="C96" s="15" t="s">
        <v>28</v>
      </c>
      <c r="D96" s="15"/>
      <c r="E96" s="15" t="s">
        <v>27</v>
      </c>
      <c r="F96" s="16">
        <v>46198</v>
      </c>
      <c r="G96" s="17">
        <v>0.43</v>
      </c>
      <c r="H96" s="53">
        <v>13.99</v>
      </c>
      <c r="I96" s="53">
        <v>22.13</v>
      </c>
      <c r="J96" s="18">
        <v>2.4900000000000002</v>
      </c>
      <c r="K96" s="18">
        <v>-0.2</v>
      </c>
      <c r="L96" s="52">
        <v>1.5</v>
      </c>
      <c r="M96" s="17">
        <v>-0.19</v>
      </c>
      <c r="N96" s="18">
        <v>2.0099999999999998</v>
      </c>
      <c r="O96" s="57">
        <v>166.11</v>
      </c>
      <c r="P96" s="57">
        <v>166.58</v>
      </c>
      <c r="Q96" s="20"/>
    </row>
    <row r="97" spans="1:17" ht="16.5" customHeight="1">
      <c r="A97" s="9">
        <v>331</v>
      </c>
      <c r="B97" s="9">
        <v>3007</v>
      </c>
      <c r="C97" s="9">
        <v>211456</v>
      </c>
      <c r="D97" s="9"/>
      <c r="E97" s="9" t="s">
        <v>27</v>
      </c>
      <c r="F97" s="10">
        <v>46197</v>
      </c>
      <c r="G97" s="11">
        <v>0.09</v>
      </c>
      <c r="H97" s="61">
        <v>11.22</v>
      </c>
      <c r="I97" s="12">
        <v>16.899999999999999</v>
      </c>
      <c r="J97" s="12">
        <v>1.88</v>
      </c>
      <c r="K97" s="12">
        <v>-0.61</v>
      </c>
      <c r="L97" s="61">
        <v>2.0099999999999998</v>
      </c>
      <c r="M97" s="11">
        <v>-0.27</v>
      </c>
      <c r="N97" s="12">
        <v>3.5</v>
      </c>
      <c r="O97" s="13">
        <v>145.96</v>
      </c>
      <c r="P97" s="13">
        <v>146.85</v>
      </c>
      <c r="Q97" s="14"/>
    </row>
    <row r="98" spans="1:17" ht="16.5" customHeight="1">
      <c r="A98" s="15">
        <v>332</v>
      </c>
      <c r="B98" s="15">
        <v>3391</v>
      </c>
      <c r="C98" s="15">
        <v>221127</v>
      </c>
      <c r="D98" s="15"/>
      <c r="E98" s="15" t="s">
        <v>30</v>
      </c>
      <c r="F98" s="16">
        <v>46201</v>
      </c>
      <c r="G98" s="17">
        <v>0.15</v>
      </c>
      <c r="H98" s="18">
        <v>11.12</v>
      </c>
      <c r="I98" s="52">
        <v>18.46</v>
      </c>
      <c r="J98" s="18">
        <v>2.44</v>
      </c>
      <c r="K98" s="18">
        <v>-0.2</v>
      </c>
      <c r="L98" s="18">
        <v>0.95</v>
      </c>
      <c r="M98" s="17">
        <v>-0.33</v>
      </c>
      <c r="N98" s="18">
        <v>1.48</v>
      </c>
      <c r="O98" s="51">
        <v>153.59</v>
      </c>
      <c r="P98" s="51">
        <v>150.71</v>
      </c>
      <c r="Q98" s="20"/>
    </row>
    <row r="99" spans="1:17" ht="16.5" customHeight="1">
      <c r="A99" s="9">
        <v>333</v>
      </c>
      <c r="B99" s="9">
        <v>3120</v>
      </c>
      <c r="C99" s="9">
        <v>231147</v>
      </c>
      <c r="D99" s="9"/>
      <c r="E99" s="9" t="s">
        <v>30</v>
      </c>
      <c r="F99" s="10">
        <v>46199</v>
      </c>
      <c r="G99" s="11">
        <v>0.28999999999999998</v>
      </c>
      <c r="H99" s="12">
        <v>11.11</v>
      </c>
      <c r="I99" s="12">
        <v>16.66</v>
      </c>
      <c r="J99" s="61">
        <v>3.06</v>
      </c>
      <c r="K99" s="12">
        <v>-0.28000000000000003</v>
      </c>
      <c r="L99" s="61">
        <v>1.77</v>
      </c>
      <c r="M99" s="60">
        <v>-0.15</v>
      </c>
      <c r="N99" s="12">
        <v>0.73</v>
      </c>
      <c r="O99" s="59">
        <v>154.91</v>
      </c>
      <c r="P99" s="59">
        <v>152.41</v>
      </c>
      <c r="Q99" s="14"/>
    </row>
    <row r="100" spans="1:17" ht="16.5" customHeight="1">
      <c r="A100" s="15">
        <v>334</v>
      </c>
      <c r="B100" s="15">
        <v>3026</v>
      </c>
      <c r="C100" s="15">
        <v>231179</v>
      </c>
      <c r="D100" s="15"/>
      <c r="E100" s="15" t="s">
        <v>27</v>
      </c>
      <c r="F100" s="16">
        <v>46187</v>
      </c>
      <c r="G100" s="17">
        <v>0.5</v>
      </c>
      <c r="H100" s="58">
        <v>12.81</v>
      </c>
      <c r="I100" s="53">
        <v>20.48</v>
      </c>
      <c r="J100" s="18">
        <v>2.75</v>
      </c>
      <c r="K100" s="18">
        <v>-0.98</v>
      </c>
      <c r="L100" s="58">
        <v>2.74</v>
      </c>
      <c r="M100" s="17">
        <v>-0.57999999999999996</v>
      </c>
      <c r="N100" s="18">
        <v>2.85</v>
      </c>
      <c r="O100" s="57">
        <v>165.32</v>
      </c>
      <c r="P100" s="51">
        <v>158.01</v>
      </c>
      <c r="Q100" s="20"/>
    </row>
    <row r="101" spans="1:17" ht="16.5" customHeight="1">
      <c r="A101" s="9">
        <v>335</v>
      </c>
      <c r="B101" s="9">
        <v>3020</v>
      </c>
      <c r="C101" s="9">
        <v>231179</v>
      </c>
      <c r="D101" s="9"/>
      <c r="E101" s="9" t="s">
        <v>27</v>
      </c>
      <c r="F101" s="10">
        <v>46186</v>
      </c>
      <c r="G101" s="11">
        <v>0.69</v>
      </c>
      <c r="H101" s="56">
        <v>15.08</v>
      </c>
      <c r="I101" s="56">
        <v>23.95</v>
      </c>
      <c r="J101" s="55">
        <v>3.85</v>
      </c>
      <c r="K101" s="12">
        <v>-0.31</v>
      </c>
      <c r="L101" s="12">
        <v>1.1499999999999999</v>
      </c>
      <c r="M101" s="11">
        <v>-0.76</v>
      </c>
      <c r="N101" s="12">
        <v>2.96</v>
      </c>
      <c r="O101" s="54">
        <v>175.56</v>
      </c>
      <c r="P101" s="54">
        <v>168.99</v>
      </c>
      <c r="Q101" s="14"/>
    </row>
    <row r="102" spans="1:17" ht="16.5" customHeight="1">
      <c r="A102" s="15">
        <v>336</v>
      </c>
      <c r="B102" s="15">
        <v>3033</v>
      </c>
      <c r="C102" s="15">
        <v>231179</v>
      </c>
      <c r="D102" s="15"/>
      <c r="E102" s="15" t="s">
        <v>27</v>
      </c>
      <c r="F102" s="16">
        <v>46188</v>
      </c>
      <c r="G102" s="17">
        <v>0.5</v>
      </c>
      <c r="H102" s="53">
        <v>13.16</v>
      </c>
      <c r="I102" s="53">
        <v>20.76</v>
      </c>
      <c r="J102" s="52">
        <v>3.38</v>
      </c>
      <c r="K102" s="18">
        <v>0.04</v>
      </c>
      <c r="L102" s="18">
        <v>1.24</v>
      </c>
      <c r="M102" s="17">
        <v>-0.42</v>
      </c>
      <c r="N102" s="18">
        <v>3.25</v>
      </c>
      <c r="O102" s="51">
        <v>159.91999999999999</v>
      </c>
      <c r="P102" s="51">
        <v>158.54</v>
      </c>
      <c r="Q102" s="20"/>
    </row>
  </sheetData>
  <mergeCells count="2">
    <mergeCell ref="J2:K2"/>
    <mergeCell ref="L2:M2"/>
  </mergeCells>
  <dataValidations count="1">
    <dataValidation type="list" allowBlank="1" sqref="L2" xr:uid="{00000000-0002-0000-0000-000000000000}">
      <formula1>"All bands,Top 5% only,Top 5% + 10%,Top 10% only,Top 30% only,No highlighting"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000000-000E-0000-0000-000002000000}">
            <xm:f>AND((BandView="All bands")+(BandView="Top 5% only")+(BandView="Top 5% + 10%"),H7&lt;&gt;"",H7&gt;='Percentile Bands'!$C$3)</xm:f>
            <x14:dxf>
              <fill>
                <patternFill>
                  <bgColor rgb="FFF3B9D2"/>
                </patternFill>
              </fill>
            </x14:dxf>
          </x14:cfRule>
          <x14:cfRule type="expression" priority="3" id="{00000000-000E-0000-0000-000003000000}">
            <xm:f>AND((BandView="All bands")+(BandView="Top 5% + 10%")+(BandView="Top 10% only"),H7&lt;&gt;"",H7&gt;='Percentile Bands'!$C$4)</xm:f>
            <x14:dxf>
              <fill>
                <patternFill>
                  <bgColor rgb="FFA6C8ED"/>
                </patternFill>
              </fill>
            </x14:dxf>
          </x14:cfRule>
          <x14:cfRule type="expression" priority="4" id="{00000000-000E-0000-0000-000004000000}">
            <xm:f>AND((BandView="All bands")+(BandView="Top 30% only"),H7&lt;&gt;"",H7&gt;='Percentile Bands'!$C$6)</xm:f>
            <x14:dxf>
              <fill>
                <patternFill>
                  <bgColor rgb="FFAAD6AE"/>
                </patternFill>
              </fill>
            </x14:dxf>
          </x14:cfRule>
          <xm:sqref>H7:H102</xm:sqref>
        </x14:conditionalFormatting>
        <x14:conditionalFormatting xmlns:xm="http://schemas.microsoft.com/office/excel/2006/main">
          <x14:cfRule type="expression" priority="5" id="{00000000-000E-0000-0000-000005000000}">
            <xm:f>AND((BandView="All bands")+(BandView="Top 5% only")+(BandView="Top 5% + 10%"),I7&lt;&gt;"",I7&gt;='Percentile Bands'!$D$3)</xm:f>
            <x14:dxf>
              <fill>
                <patternFill>
                  <bgColor rgb="FFF3B9D2"/>
                </patternFill>
              </fill>
            </x14:dxf>
          </x14:cfRule>
          <x14:cfRule type="expression" priority="6" id="{00000000-000E-0000-0000-000006000000}">
            <xm:f>AND((BandView="All bands")+(BandView="Top 5% + 10%")+(BandView="Top 10% only"),I7&lt;&gt;"",I7&gt;='Percentile Bands'!$D$4)</xm:f>
            <x14:dxf>
              <fill>
                <patternFill>
                  <bgColor rgb="FFA6C8ED"/>
                </patternFill>
              </fill>
            </x14:dxf>
          </x14:cfRule>
          <x14:cfRule type="expression" priority="7" id="{00000000-000E-0000-0000-000007000000}">
            <xm:f>AND((BandView="All bands")+(BandView="Top 30% only"),I7&lt;&gt;"",I7&gt;='Percentile Bands'!$D$6)</xm:f>
            <x14:dxf>
              <fill>
                <patternFill>
                  <bgColor rgb="FFAAD6AE"/>
                </patternFill>
              </fill>
            </x14:dxf>
          </x14:cfRule>
          <xm:sqref>I7:I102</xm:sqref>
        </x14:conditionalFormatting>
        <x14:conditionalFormatting xmlns:xm="http://schemas.microsoft.com/office/excel/2006/main">
          <x14:cfRule type="expression" priority="8" id="{00000000-000E-0000-0000-000008000000}">
            <xm:f>AND((BandView="All bands")+(BandView="Top 5% only")+(BandView="Top 5% + 10%"),J7&lt;&gt;"",J7&gt;='Percentile Bands'!$E$3)</xm:f>
            <x14:dxf>
              <fill>
                <patternFill>
                  <bgColor rgb="FFF3B9D2"/>
                </patternFill>
              </fill>
            </x14:dxf>
          </x14:cfRule>
          <x14:cfRule type="expression" priority="9" id="{00000000-000E-0000-0000-000009000000}">
            <xm:f>AND((BandView="All bands")+(BandView="Top 5% + 10%")+(BandView="Top 10% only"),J7&lt;&gt;"",J7&gt;='Percentile Bands'!$E$4)</xm:f>
            <x14:dxf>
              <fill>
                <patternFill>
                  <bgColor rgb="FFA6C8ED"/>
                </patternFill>
              </fill>
            </x14:dxf>
          </x14:cfRule>
          <x14:cfRule type="expression" priority="10" id="{00000000-000E-0000-0000-00000A000000}">
            <xm:f>AND((BandView="All bands")+(BandView="Top 30% only"),J7&lt;&gt;"",J7&gt;='Percentile Bands'!$E$6)</xm:f>
            <x14:dxf>
              <fill>
                <patternFill>
                  <bgColor rgb="FFAAD6AE"/>
                </patternFill>
              </fill>
            </x14:dxf>
          </x14:cfRule>
          <xm:sqref>J7:J102</xm:sqref>
        </x14:conditionalFormatting>
        <x14:conditionalFormatting xmlns:xm="http://schemas.microsoft.com/office/excel/2006/main">
          <x14:cfRule type="expression" priority="11" id="{00000000-000E-0000-0000-00000B000000}">
            <xm:f>AND((BandView="All bands")+(BandView="Top 5% only")+(BandView="Top 5% + 10%"),L7&lt;&gt;"",L7&gt;='Percentile Bands'!$G$3)</xm:f>
            <x14:dxf>
              <fill>
                <patternFill>
                  <bgColor rgb="FFF3B9D2"/>
                </patternFill>
              </fill>
            </x14:dxf>
          </x14:cfRule>
          <x14:cfRule type="expression" priority="12" id="{00000000-000E-0000-0000-00000C000000}">
            <xm:f>AND((BandView="All bands")+(BandView="Top 5% + 10%")+(BandView="Top 10% only"),L7&lt;&gt;"",L7&gt;='Percentile Bands'!$G$4)</xm:f>
            <x14:dxf>
              <fill>
                <patternFill>
                  <bgColor rgb="FFA6C8ED"/>
                </patternFill>
              </fill>
            </x14:dxf>
          </x14:cfRule>
          <x14:cfRule type="expression" priority="13" id="{00000000-000E-0000-0000-00000D000000}">
            <xm:f>AND((BandView="All bands")+(BandView="Top 30% only"),L7&lt;&gt;"",L7&gt;='Percentile Bands'!$G$6)</xm:f>
            <x14:dxf>
              <fill>
                <patternFill>
                  <bgColor rgb="FFAAD6AE"/>
                </patternFill>
              </fill>
            </x14:dxf>
          </x14:cfRule>
          <xm:sqref>L7:L102</xm:sqref>
        </x14:conditionalFormatting>
        <x14:conditionalFormatting xmlns:xm="http://schemas.microsoft.com/office/excel/2006/main">
          <x14:cfRule type="expression" priority="14" id="{00000000-000E-0000-0000-00000E000000}">
            <xm:f>AND((BandView="All bands")+(BandView="Top 5% only")+(BandView="Top 5% + 10%"),M7&lt;&gt;"",M7&gt;='Percentile Bands'!$H$3)</xm:f>
            <x14:dxf>
              <fill>
                <patternFill>
                  <bgColor rgb="FFF3B9D2"/>
                </patternFill>
              </fill>
            </x14:dxf>
          </x14:cfRule>
          <x14:cfRule type="expression" priority="15" id="{00000000-000E-0000-0000-00000F000000}">
            <xm:f>AND((BandView="All bands")+(BandView="Top 5% + 10%")+(BandView="Top 10% only"),M7&lt;&gt;"",M7&gt;='Percentile Bands'!$H$4)</xm:f>
            <x14:dxf>
              <fill>
                <patternFill>
                  <bgColor rgb="FFA6C8ED"/>
                </patternFill>
              </fill>
            </x14:dxf>
          </x14:cfRule>
          <x14:cfRule type="expression" priority="16" id="{00000000-000E-0000-0000-000010000000}">
            <xm:f>AND((BandView="All bands")+(BandView="Top 30% only"),M7&lt;&gt;"",M7&gt;='Percentile Bands'!$H$6)</xm:f>
            <x14:dxf>
              <fill>
                <patternFill>
                  <bgColor rgb="FFAAD6AE"/>
                </patternFill>
              </fill>
            </x14:dxf>
          </x14:cfRule>
          <xm:sqref>M7:M102</xm:sqref>
        </x14:conditionalFormatting>
        <x14:conditionalFormatting xmlns:xm="http://schemas.microsoft.com/office/excel/2006/main">
          <x14:cfRule type="expression" priority="17" id="{00000000-000E-0000-0000-000011000000}">
            <xm:f>AND((BandView="All bands")+(BandView="Top 5% only")+(BandView="Top 5% + 10%"),N7&lt;&gt;"",N7&lt;='Percentile Bands'!$I$3)</xm:f>
            <x14:dxf>
              <fill>
                <patternFill>
                  <bgColor rgb="FFF3B9D2"/>
                </patternFill>
              </fill>
            </x14:dxf>
          </x14:cfRule>
          <x14:cfRule type="expression" priority="18" id="{00000000-000E-0000-0000-000012000000}">
            <xm:f>AND((BandView="All bands")+(BandView="Top 5% + 10%")+(BandView="Top 10% only"),N7&lt;&gt;"",N7&lt;='Percentile Bands'!$I$4)</xm:f>
            <x14:dxf>
              <fill>
                <patternFill>
                  <bgColor rgb="FFA6C8ED"/>
                </patternFill>
              </fill>
            </x14:dxf>
          </x14:cfRule>
          <x14:cfRule type="expression" priority="19" id="{00000000-000E-0000-0000-000013000000}">
            <xm:f>AND((BandView="All bands")+(BandView="Top 30% only"),N7&lt;&gt;"",N7&lt;='Percentile Bands'!$I$6)</xm:f>
            <x14:dxf>
              <fill>
                <patternFill>
                  <bgColor rgb="FFAAD6AE"/>
                </patternFill>
              </fill>
            </x14:dxf>
          </x14:cfRule>
          <xm:sqref>N7:N102</xm:sqref>
        </x14:conditionalFormatting>
        <x14:conditionalFormatting xmlns:xm="http://schemas.microsoft.com/office/excel/2006/main">
          <x14:cfRule type="expression" priority="20" id="{00000000-000E-0000-0000-000014000000}">
            <xm:f>AND((BandView="All bands")+(BandView="Top 5% only")+(BandView="Top 5% + 10%"),O7&lt;&gt;"",O7&gt;='Percentile Bands'!$J$3)</xm:f>
            <x14:dxf>
              <fill>
                <patternFill>
                  <bgColor rgb="FFF3B9D2"/>
                </patternFill>
              </fill>
            </x14:dxf>
          </x14:cfRule>
          <x14:cfRule type="expression" priority="21" id="{00000000-000E-0000-0000-000015000000}">
            <xm:f>AND((BandView="All bands")+(BandView="Top 5% + 10%")+(BandView="Top 10% only"),O7&lt;&gt;"",O7&gt;='Percentile Bands'!$J$4)</xm:f>
            <x14:dxf>
              <fill>
                <patternFill>
                  <bgColor rgb="FFA6C8ED"/>
                </patternFill>
              </fill>
            </x14:dxf>
          </x14:cfRule>
          <x14:cfRule type="expression" priority="22" id="{00000000-000E-0000-0000-000016000000}">
            <xm:f>AND((BandView="All bands")+(BandView="Top 30% only"),O7&lt;&gt;"",O7&gt;='Percentile Bands'!$J$6)</xm:f>
            <x14:dxf>
              <fill>
                <patternFill>
                  <bgColor rgb="FFAAD6AE"/>
                </patternFill>
              </fill>
            </x14:dxf>
          </x14:cfRule>
          <xm:sqref>O7:O102</xm:sqref>
        </x14:conditionalFormatting>
        <x14:conditionalFormatting xmlns:xm="http://schemas.microsoft.com/office/excel/2006/main">
          <x14:cfRule type="expression" priority="23" id="{00000000-000E-0000-0000-000017000000}">
            <xm:f>AND((BandView="All bands")+(BandView="Top 5% only")+(BandView="Top 5% + 10%"),P7&lt;&gt;"",P7&gt;='Percentile Bands'!$K$3)</xm:f>
            <x14:dxf>
              <fill>
                <patternFill>
                  <bgColor rgb="FFF3B9D2"/>
                </patternFill>
              </fill>
            </x14:dxf>
          </x14:cfRule>
          <x14:cfRule type="expression" priority="24" id="{00000000-000E-0000-0000-000018000000}">
            <xm:f>AND((BandView="All bands")+(BandView="Top 5% + 10%")+(BandView="Top 10% only"),P7&lt;&gt;"",P7&gt;='Percentile Bands'!$K$4)</xm:f>
            <x14:dxf>
              <fill>
                <patternFill>
                  <bgColor rgb="FFA6C8ED"/>
                </patternFill>
              </fill>
            </x14:dxf>
          </x14:cfRule>
          <x14:cfRule type="expression" priority="25" id="{00000000-000E-0000-0000-000019000000}">
            <xm:f>AND((BandView="All bands")+(BandView="Top 30% only"),P7&lt;&gt;"",P7&gt;='Percentile Bands'!$K$6)</xm:f>
            <x14:dxf>
              <fill>
                <patternFill>
                  <bgColor rgb="FFAAD6AE"/>
                </patternFill>
              </fill>
            </x14:dxf>
          </x14:cfRule>
          <xm:sqref>P7:P102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showGridLines="0" zoomScaleNormal="100" workbookViewId="0">
      <pane ySplit="4" topLeftCell="A5" activePane="bottomLeft" state="frozen"/>
      <selection pane="bottomLeft" activeCell="D20" sqref="D20"/>
    </sheetView>
  </sheetViews>
  <sheetFormatPr baseColWidth="10" defaultColWidth="8.6640625" defaultRowHeight="15"/>
  <cols>
    <col min="1" max="1" width="11" customWidth="1"/>
    <col min="2" max="2" width="26" customWidth="1"/>
    <col min="3" max="3" width="19" customWidth="1"/>
    <col min="4" max="4" width="52" customWidth="1"/>
    <col min="5" max="5" width="14" customWidth="1"/>
    <col min="6" max="6" width="16" customWidth="1"/>
    <col min="7" max="7" width="13" customWidth="1"/>
    <col min="8" max="8" width="17" customWidth="1"/>
  </cols>
  <sheetData>
    <row r="1" spans="1:8" ht="9.75" customHeight="1">
      <c r="A1" s="1"/>
      <c r="B1" s="1"/>
      <c r="C1" s="1"/>
      <c r="D1" s="1"/>
      <c r="E1" s="1"/>
      <c r="F1" s="1"/>
      <c r="G1" s="1"/>
      <c r="H1" s="1"/>
    </row>
    <row r="2" spans="1:8" ht="45.75" customHeight="1">
      <c r="A2" s="1"/>
      <c r="B2" s="1"/>
      <c r="C2" s="1"/>
      <c r="D2" s="1"/>
      <c r="E2" s="1"/>
      <c r="F2" s="1"/>
      <c r="G2" s="1"/>
      <c r="H2" s="1"/>
    </row>
    <row r="3" spans="1:8" ht="15" customHeight="1">
      <c r="A3" s="23" t="s">
        <v>33</v>
      </c>
      <c r="B3" s="1"/>
      <c r="C3" s="1"/>
      <c r="D3" s="1"/>
      <c r="E3" s="1"/>
      <c r="F3" s="1"/>
      <c r="G3" s="1"/>
      <c r="H3" s="1"/>
    </row>
    <row r="4" spans="1:8" ht="30" customHeight="1">
      <c r="A4" s="7" t="s">
        <v>34</v>
      </c>
      <c r="B4" s="7" t="s">
        <v>35</v>
      </c>
      <c r="C4" s="7" t="s">
        <v>36</v>
      </c>
      <c r="D4" s="7" t="s">
        <v>37</v>
      </c>
      <c r="E4" s="7" t="s">
        <v>38</v>
      </c>
      <c r="F4" s="7" t="s">
        <v>39</v>
      </c>
      <c r="G4" s="7" t="s">
        <v>40</v>
      </c>
      <c r="H4" s="7" t="s">
        <v>41</v>
      </c>
    </row>
    <row r="5" spans="1:8" ht="31.5" customHeight="1">
      <c r="A5" s="24" t="s">
        <v>14</v>
      </c>
      <c r="B5" s="25" t="s">
        <v>42</v>
      </c>
      <c r="C5" s="26" t="s">
        <v>43</v>
      </c>
      <c r="D5" s="26" t="s">
        <v>44</v>
      </c>
      <c r="E5" s="27">
        <f>'Percentile Bands'!$B$8</f>
        <v>0.31</v>
      </c>
      <c r="F5" s="28">
        <f>AVERAGE('Auction Team'!G$7:G$102)</f>
        <v>0.2887499999999999</v>
      </c>
      <c r="G5" s="29" t="str">
        <f>IF($F5&lt;='Percentile Bands'!$B$2,"Top 1%",IF($F5&lt;='Percentile Bands'!$B$3,"Top 5%",IF($F5&lt;='Percentile Bands'!$B$4,"Top 10%",IF($F5&lt;='Percentile Bands'!$B$5,"Top 20%",IF($F5&lt;='Percentile Bands'!$B$6,"Top 30%",IF($F5&lt;='Percentile Bands'!$B$7,"Top 40%",IF($F5&lt;='Percentile Bands'!$B$8,"Top 50%",IF($F5&lt;='Percentile Bands'!$B$9,"Top 60%",IF($F5&lt;='Percentile Bands'!$B$10,"Top 70%",IF($F5&lt;='Percentile Bands'!$B$11,"Top 80%",IF($F5&lt;='Percentile Bands'!$B$12,"Top 90%","-")))))))))))</f>
        <v>Top 50%</v>
      </c>
      <c r="H5" s="26" t="s">
        <v>45</v>
      </c>
    </row>
    <row r="6" spans="1:8" ht="31.5" customHeight="1">
      <c r="A6" s="24" t="s">
        <v>15</v>
      </c>
      <c r="B6" s="25" t="s">
        <v>46</v>
      </c>
      <c r="C6" s="26" t="s">
        <v>47</v>
      </c>
      <c r="D6" s="26" t="s">
        <v>48</v>
      </c>
      <c r="E6" s="30">
        <f>'Percentile Bands'!$C$8</f>
        <v>10.220000000000001</v>
      </c>
      <c r="F6" s="31">
        <f>AVERAGE('Auction Team'!H$7:H$102)</f>
        <v>11.729999999999997</v>
      </c>
      <c r="G6" s="29" t="str">
        <f>IF($F6&gt;='Percentile Bands'!$C$2,"Top 1%",IF($F6&gt;='Percentile Bands'!$C$3,"Top 5%",IF($F6&gt;='Percentile Bands'!$C$4,"Top 10%",IF($F6&gt;='Percentile Bands'!$C$5,"Top 20%",IF($F6&gt;='Percentile Bands'!$C$6,"Top 30%",IF($F6&gt;='Percentile Bands'!$C$7,"Top 40%",IF($F6&gt;='Percentile Bands'!$C$8,"Top 50%",IF($F6&gt;='Percentile Bands'!$C$9,"Top 60%",IF($F6&gt;='Percentile Bands'!$C$10,"Top 70%",IF($F6&gt;='Percentile Bands'!$C$11,"Top 80%",IF($F6&gt;='Percentile Bands'!$C$12,"Top 90%","-")))))))))))</f>
        <v>Top 20%</v>
      </c>
      <c r="H6" s="26" t="s">
        <v>49</v>
      </c>
    </row>
    <row r="7" spans="1:8" ht="31.5" customHeight="1">
      <c r="A7" s="24" t="s">
        <v>16</v>
      </c>
      <c r="B7" s="25" t="s">
        <v>50</v>
      </c>
      <c r="C7" s="26" t="s">
        <v>51</v>
      </c>
      <c r="D7" s="26" t="s">
        <v>52</v>
      </c>
      <c r="E7" s="30">
        <f>'Percentile Bands'!$D$8</f>
        <v>15.72</v>
      </c>
      <c r="F7" s="31">
        <f>AVERAGE('Auction Team'!I$7:I$102)</f>
        <v>18.573020833333334</v>
      </c>
      <c r="G7" s="29" t="str">
        <f>IF($F7&gt;='Percentile Bands'!$D$2,"Top 1%",IF($F7&gt;='Percentile Bands'!$D$3,"Top 5%",IF($F7&gt;='Percentile Bands'!$D$4,"Top 10%",IF($F7&gt;='Percentile Bands'!$D$5,"Top 20%",IF($F7&gt;='Percentile Bands'!$D$6,"Top 30%",IF($F7&gt;='Percentile Bands'!$D$7,"Top 40%",IF($F7&gt;='Percentile Bands'!$D$8,"Top 50%",IF($F7&gt;='Percentile Bands'!$D$9,"Top 60%",IF($F7&gt;='Percentile Bands'!$D$10,"Top 70%",IF($F7&gt;='Percentile Bands'!$D$11,"Top 80%",IF($F7&gt;='Percentile Bands'!$D$12,"Top 90%","-")))))))))))</f>
        <v>Top 20%</v>
      </c>
      <c r="H7" s="26" t="s">
        <v>49</v>
      </c>
    </row>
    <row r="8" spans="1:8" ht="31.5" customHeight="1">
      <c r="A8" s="24" t="s">
        <v>17</v>
      </c>
      <c r="B8" s="25" t="s">
        <v>53</v>
      </c>
      <c r="C8" s="26" t="s">
        <v>51</v>
      </c>
      <c r="D8" s="26" t="s">
        <v>54</v>
      </c>
      <c r="E8" s="30">
        <f>'Percentile Bands'!$E$8</f>
        <v>2.38</v>
      </c>
      <c r="F8" s="31">
        <f>AVERAGE('Auction Team'!J$7:J$102)</f>
        <v>3.2745833333333327</v>
      </c>
      <c r="G8" s="29" t="str">
        <f>IF($F8&gt;='Percentile Bands'!$E$2,"Top 1%",IF($F8&gt;='Percentile Bands'!$E$3,"Top 5%",IF($F8&gt;='Percentile Bands'!$E$4,"Top 10%",IF($F8&gt;='Percentile Bands'!$E$5,"Top 20%",IF($F8&gt;='Percentile Bands'!$E$6,"Top 30%",IF($F8&gt;='Percentile Bands'!$E$7,"Top 40%",IF($F8&gt;='Percentile Bands'!$E$8,"Top 50%",IF($F8&gt;='Percentile Bands'!$E$9,"Top 60%",IF($F8&gt;='Percentile Bands'!$E$10,"Top 70%",IF($F8&gt;='Percentile Bands'!$E$11,"Top 80%",IF($F8&gt;='Percentile Bands'!$E$12,"Top 90%","-")))))))))))</f>
        <v>Top 30%</v>
      </c>
      <c r="H8" s="26" t="s">
        <v>49</v>
      </c>
    </row>
    <row r="9" spans="1:8" ht="31.5" customHeight="1">
      <c r="A9" s="24" t="s">
        <v>18</v>
      </c>
      <c r="B9" s="25" t="s">
        <v>55</v>
      </c>
      <c r="C9" s="26" t="s">
        <v>51</v>
      </c>
      <c r="D9" s="26" t="s">
        <v>56</v>
      </c>
      <c r="E9" s="30">
        <f>'Percentile Bands'!$F$8</f>
        <v>-0.13</v>
      </c>
      <c r="F9" s="31">
        <f>AVERAGE('Auction Team'!K$7:K$102)</f>
        <v>0.29260416666666667</v>
      </c>
      <c r="G9" s="29" t="str">
        <f>IF($F9&gt;='Percentile Bands'!$F$2,"Top 1%",IF($F9&gt;='Percentile Bands'!$F$3,"Top 5%",IF($F9&gt;='Percentile Bands'!$F$4,"Top 10%",IF($F9&gt;='Percentile Bands'!$F$5,"Top 20%",IF($F9&gt;='Percentile Bands'!$F$6,"Top 30%",IF($F9&gt;='Percentile Bands'!$F$7,"Top 40%",IF($F9&gt;='Percentile Bands'!$F$8,"Top 50%",IF($F9&gt;='Percentile Bands'!$F$9,"Top 60%",IF($F9&gt;='Percentile Bands'!$F$10,"Top 70%",IF($F9&gt;='Percentile Bands'!$F$11,"Top 80%",IF($F9&gt;='Percentile Bands'!$F$12,"Top 90%","-")))))))))))</f>
        <v>Top 30%</v>
      </c>
      <c r="H9" s="26" t="s">
        <v>45</v>
      </c>
    </row>
    <row r="10" spans="1:8" ht="31.5" customHeight="1">
      <c r="A10" s="24" t="s">
        <v>19</v>
      </c>
      <c r="B10" s="25" t="s">
        <v>57</v>
      </c>
      <c r="C10" s="26" t="s">
        <v>58</v>
      </c>
      <c r="D10" s="26" t="s">
        <v>59</v>
      </c>
      <c r="E10" s="30">
        <f>'Percentile Bands'!$G$8</f>
        <v>0.6</v>
      </c>
      <c r="F10" s="31">
        <f>AVERAGE('Auction Team'!L$7:L$102)</f>
        <v>2.1778125000000004</v>
      </c>
      <c r="G10" s="29" t="str">
        <f>IF($F10&gt;='Percentile Bands'!$G$2,"Top 1%",IF($F10&gt;='Percentile Bands'!$G$3,"Top 5%",IF($F10&gt;='Percentile Bands'!$G$4,"Top 10%",IF($F10&gt;='Percentile Bands'!$G$5,"Top 20%",IF($F10&gt;='Percentile Bands'!$G$6,"Top 30%",IF($F10&gt;='Percentile Bands'!$G$7,"Top 40%",IF($F10&gt;='Percentile Bands'!$G$8,"Top 50%",IF($F10&gt;='Percentile Bands'!$G$9,"Top 60%",IF($F10&gt;='Percentile Bands'!$G$10,"Top 70%",IF($F10&gt;='Percentile Bands'!$G$11,"Top 80%",IF($F10&gt;='Percentile Bands'!$G$12,"Top 90%","-")))))))))))</f>
        <v>Top 20%</v>
      </c>
      <c r="H10" s="26" t="s">
        <v>49</v>
      </c>
    </row>
    <row r="11" spans="1:8" ht="31.5" customHeight="1">
      <c r="A11" s="24" t="s">
        <v>20</v>
      </c>
      <c r="B11" s="25" t="s">
        <v>60</v>
      </c>
      <c r="C11" s="26" t="s">
        <v>61</v>
      </c>
      <c r="D11" s="26" t="s">
        <v>62</v>
      </c>
      <c r="E11" s="27">
        <f>'Percentile Bands'!$H$8</f>
        <v>-0.35</v>
      </c>
      <c r="F11" s="28">
        <f>AVERAGE('Auction Team'!M$7:M$102)</f>
        <v>-8.3437500000000012E-2</v>
      </c>
      <c r="G11" s="29" t="str">
        <f>IF($F11&gt;='Percentile Bands'!$H$2,"Top 1%",IF($F11&gt;='Percentile Bands'!$H$3,"Top 5%",IF($F11&gt;='Percentile Bands'!$H$4,"Top 10%",IF($F11&gt;='Percentile Bands'!$H$5,"Top 20%",IF($F11&gt;='Percentile Bands'!$H$6,"Top 30%",IF($F11&gt;='Percentile Bands'!$H$7,"Top 40%",IF($F11&gt;='Percentile Bands'!$H$8,"Top 50%",IF($F11&gt;='Percentile Bands'!$H$9,"Top 60%",IF($F11&gt;='Percentile Bands'!$H$10,"Top 70%",IF($F11&gt;='Percentile Bands'!$H$11,"Top 80%",IF($F11&gt;='Percentile Bands'!$H$12,"Top 90%","-")))))))))))</f>
        <v>Top 30%</v>
      </c>
      <c r="H11" s="26" t="s">
        <v>49</v>
      </c>
    </row>
    <row r="12" spans="1:8" ht="31.5" customHeight="1">
      <c r="A12" s="24" t="s">
        <v>21</v>
      </c>
      <c r="B12" s="25" t="s">
        <v>63</v>
      </c>
      <c r="C12" s="26" t="s">
        <v>61</v>
      </c>
      <c r="D12" s="26" t="s">
        <v>64</v>
      </c>
      <c r="E12" s="30">
        <f>'Percentile Bands'!$I$8</f>
        <v>1.64</v>
      </c>
      <c r="F12" s="31">
        <f>AVERAGE('Auction Team'!N$7:N$102)</f>
        <v>0.7895833333333333</v>
      </c>
      <c r="G12" s="29" t="str">
        <f>IF($F12&lt;='Percentile Bands'!$I$2,"Top 1%",IF($F12&lt;='Percentile Bands'!$I$3,"Top 5%",IF($F12&lt;='Percentile Bands'!$I$4,"Top 10%",IF($F12&lt;='Percentile Bands'!$I$5,"Top 20%",IF($F12&lt;='Percentile Bands'!$I$6,"Top 30%",IF($F12&lt;='Percentile Bands'!$I$7,"Top 40%",IF($F12&lt;='Percentile Bands'!$I$8,"Top 50%",IF($F12&lt;='Percentile Bands'!$I$9,"Top 60%",IF($F12&lt;='Percentile Bands'!$I$10,"Top 70%",IF($F12&lt;='Percentile Bands'!$I$11,"Top 80%",IF($F12&lt;='Percentile Bands'!$I$12,"Top 90%","-")))))))))))</f>
        <v>Top 40%</v>
      </c>
      <c r="H12" s="26" t="s">
        <v>65</v>
      </c>
    </row>
    <row r="13" spans="1:8" ht="31.5" customHeight="1">
      <c r="A13" s="24" t="s">
        <v>22</v>
      </c>
      <c r="B13" s="25" t="s">
        <v>66</v>
      </c>
      <c r="C13" s="26" t="s">
        <v>67</v>
      </c>
      <c r="D13" s="26" t="s">
        <v>68</v>
      </c>
      <c r="E13" s="32">
        <f>'Percentile Bands'!$J$8</f>
        <v>146.56</v>
      </c>
      <c r="F13" s="33">
        <f>AVERAGE('Auction Team'!O$7:O$102)</f>
        <v>159.3294791666666</v>
      </c>
      <c r="G13" s="29" t="str">
        <f>IF($F13&gt;='Percentile Bands'!$J$2,"Top 1%",IF($F13&gt;='Percentile Bands'!$J$3,"Top 5%",IF($F13&gt;='Percentile Bands'!$J$4,"Top 10%",IF($F13&gt;='Percentile Bands'!$J$5,"Top 20%",IF($F13&gt;='Percentile Bands'!$J$6,"Top 30%",IF($F13&gt;='Percentile Bands'!$J$7,"Top 40%",IF($F13&gt;='Percentile Bands'!$J$8,"Top 50%",IF($F13&gt;='Percentile Bands'!$J$9,"Top 60%",IF($F13&gt;='Percentile Bands'!$J$10,"Top 70%",IF($F13&gt;='Percentile Bands'!$J$11,"Top 80%",IF($F13&gt;='Percentile Bands'!$J$12,"Top 90%","-")))))))))))</f>
        <v>Top 20%</v>
      </c>
      <c r="H13" s="26" t="s">
        <v>49</v>
      </c>
    </row>
    <row r="14" spans="1:8" ht="31.5" customHeight="1">
      <c r="A14" s="24" t="s">
        <v>23</v>
      </c>
      <c r="B14" s="25" t="s">
        <v>69</v>
      </c>
      <c r="C14" s="26" t="s">
        <v>67</v>
      </c>
      <c r="D14" s="26" t="s">
        <v>70</v>
      </c>
      <c r="E14" s="32">
        <f>'Percentile Bands'!$K$8</f>
        <v>141.94</v>
      </c>
      <c r="F14" s="33">
        <f>AVERAGE('Auction Team'!P$7:P$102)</f>
        <v>159.07000000000002</v>
      </c>
      <c r="G14" s="29" t="str">
        <f>IF($F14&gt;='Percentile Bands'!$K$2,"Top 1%",IF($F14&gt;='Percentile Bands'!$K$3,"Top 5%",IF($F14&gt;='Percentile Bands'!$K$4,"Top 10%",IF($F14&gt;='Percentile Bands'!$K$5,"Top 20%",IF($F14&gt;='Percentile Bands'!$K$6,"Top 30%",IF($F14&gt;='Percentile Bands'!$K$7,"Top 40%",IF($F14&gt;='Percentile Bands'!$K$8,"Top 50%",IF($F14&gt;='Percentile Bands'!$K$9,"Top 60%",IF($F14&gt;='Percentile Bands'!$K$10,"Top 70%",IF($F14&gt;='Percentile Bands'!$K$11,"Top 80%",IF($F14&gt;='Percentile Bands'!$K$12,"Top 90%","-")))))))))))</f>
        <v>Top 20%</v>
      </c>
      <c r="H14" s="26" t="s">
        <v>49</v>
      </c>
    </row>
  </sheetData>
  <conditionalFormatting sqref="G6:G8">
    <cfRule type="expression" dxfId="5" priority="2">
      <formula>AND((BandView="All bands")+(BandView="Top 5% only")+(BandView="Top 5% + 10%"),($G6="Top 1%")+($G6="Top 5%"))</formula>
    </cfRule>
    <cfRule type="expression" dxfId="4" priority="3">
      <formula>AND((BandView="All bands")+(BandView="Top 5% + 10%")+(BandView="Top 10% only"),($G6="Top 10%"))</formula>
    </cfRule>
    <cfRule type="expression" dxfId="3" priority="4">
      <formula>AND((BandView="All bands")+(BandView="Top 30% only"),($G6="Top 20%")+($G6="Top 30%"))</formula>
    </cfRule>
  </conditionalFormatting>
  <conditionalFormatting sqref="G10:G14">
    <cfRule type="expression" dxfId="2" priority="5">
      <formula>AND((BandView="All bands")+(BandView="Top 5% only")+(BandView="Top 5% + 10%"),($G10="Top 1%")+($G10="Top 5%"))</formula>
    </cfRule>
    <cfRule type="expression" dxfId="1" priority="6">
      <formula>AND((BandView="All bands")+(BandView="Top 5% + 10%")+(BandView="Top 10% only"),($G10="Top 10%"))</formula>
    </cfRule>
    <cfRule type="expression" dxfId="0" priority="7">
      <formula>AND((BandView="All bands")+(BandView="Top 30% only"),($G10="Top 20%")+($G10="Top 30%"))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5" sqref="G15"/>
    </sheetView>
  </sheetViews>
  <sheetFormatPr baseColWidth="10" defaultColWidth="8.6640625" defaultRowHeight="15"/>
  <cols>
    <col min="1" max="1" width="11" customWidth="1"/>
    <col min="2" max="11" width="8.5" customWidth="1"/>
  </cols>
  <sheetData>
    <row r="1" spans="1:11" ht="15" customHeight="1">
      <c r="A1" s="34" t="s">
        <v>40</v>
      </c>
      <c r="B1" s="34" t="s">
        <v>14</v>
      </c>
      <c r="C1" s="34" t="s">
        <v>15</v>
      </c>
      <c r="D1" s="34" t="s">
        <v>16</v>
      </c>
      <c r="E1" s="34" t="s">
        <v>17</v>
      </c>
      <c r="F1" s="34" t="s">
        <v>18</v>
      </c>
      <c r="G1" s="34" t="s">
        <v>19</v>
      </c>
      <c r="H1" s="34" t="s">
        <v>20</v>
      </c>
      <c r="I1" s="34" t="s">
        <v>21</v>
      </c>
      <c r="J1" s="34" t="s">
        <v>22</v>
      </c>
      <c r="K1" s="34" t="s">
        <v>23</v>
      </c>
    </row>
    <row r="2" spans="1:11" ht="16.5" customHeight="1">
      <c r="A2" s="35" t="s">
        <v>71</v>
      </c>
      <c r="B2" s="36">
        <v>-0.49</v>
      </c>
      <c r="C2" s="37">
        <v>14.31</v>
      </c>
      <c r="D2" s="37">
        <v>22.2</v>
      </c>
      <c r="E2" s="37">
        <v>4.88</v>
      </c>
      <c r="F2" s="37">
        <v>1.58</v>
      </c>
      <c r="G2" s="37">
        <v>3.61</v>
      </c>
      <c r="H2" s="36">
        <v>0.5</v>
      </c>
      <c r="I2" s="37">
        <v>-3.25</v>
      </c>
      <c r="J2" s="38">
        <v>170.83</v>
      </c>
      <c r="K2" s="38">
        <v>170.9</v>
      </c>
    </row>
    <row r="3" spans="1:11" ht="16.5" customHeight="1">
      <c r="A3" s="35" t="s">
        <v>3</v>
      </c>
      <c r="B3" s="36">
        <v>-0.28000000000000003</v>
      </c>
      <c r="C3" s="37">
        <v>13.05</v>
      </c>
      <c r="D3" s="37">
        <v>20.29</v>
      </c>
      <c r="E3" s="37">
        <v>4.12</v>
      </c>
      <c r="F3" s="37">
        <v>1</v>
      </c>
      <c r="G3" s="37">
        <v>2.8</v>
      </c>
      <c r="H3" s="36">
        <v>0.2</v>
      </c>
      <c r="I3" s="37">
        <v>-1.59</v>
      </c>
      <c r="J3" s="38">
        <v>164.72</v>
      </c>
      <c r="K3" s="38">
        <v>164.17</v>
      </c>
    </row>
    <row r="4" spans="1:11" ht="16.5" customHeight="1">
      <c r="A4" s="39" t="s">
        <v>4</v>
      </c>
      <c r="B4" s="40">
        <v>-0.06</v>
      </c>
      <c r="C4" s="41">
        <v>12.4</v>
      </c>
      <c r="D4" s="41">
        <v>19.28</v>
      </c>
      <c r="E4" s="41">
        <v>3.74</v>
      </c>
      <c r="F4" s="41">
        <v>0.72</v>
      </c>
      <c r="G4" s="41">
        <v>2.31</v>
      </c>
      <c r="H4" s="40">
        <v>0.08</v>
      </c>
      <c r="I4" s="41">
        <v>-0.85</v>
      </c>
      <c r="J4" s="42">
        <v>161.47</v>
      </c>
      <c r="K4" s="42">
        <v>160.03</v>
      </c>
    </row>
    <row r="5" spans="1:11" ht="16.5" customHeight="1">
      <c r="A5" s="43" t="s">
        <v>72</v>
      </c>
      <c r="B5" s="44">
        <v>0.11</v>
      </c>
      <c r="C5" s="45">
        <v>11.67</v>
      </c>
      <c r="D5" s="45">
        <v>18.100000000000001</v>
      </c>
      <c r="E5" s="45">
        <v>3.29</v>
      </c>
      <c r="F5" s="45">
        <v>0.41</v>
      </c>
      <c r="G5" s="45">
        <v>1.68</v>
      </c>
      <c r="H5" s="44">
        <v>-7.0000000000000007E-2</v>
      </c>
      <c r="I5" s="45">
        <v>-0.01</v>
      </c>
      <c r="J5" s="46">
        <v>157.18</v>
      </c>
      <c r="K5" s="46">
        <v>154.55000000000001</v>
      </c>
    </row>
    <row r="6" spans="1:11" ht="16.5" customHeight="1">
      <c r="A6" s="43" t="s">
        <v>5</v>
      </c>
      <c r="B6" s="44">
        <v>0.2</v>
      </c>
      <c r="C6" s="45">
        <v>11.15</v>
      </c>
      <c r="D6" s="45">
        <v>17.27</v>
      </c>
      <c r="E6" s="45">
        <v>2.95</v>
      </c>
      <c r="F6" s="45">
        <v>0.2</v>
      </c>
      <c r="G6" s="45">
        <v>1.26</v>
      </c>
      <c r="H6" s="44">
        <v>-0.17</v>
      </c>
      <c r="I6" s="45">
        <v>0.59</v>
      </c>
      <c r="J6" s="46">
        <v>153.56</v>
      </c>
      <c r="K6" s="46">
        <v>150.09</v>
      </c>
    </row>
    <row r="7" spans="1:11" ht="16.5" customHeight="1">
      <c r="A7" s="47" t="s">
        <v>73</v>
      </c>
      <c r="B7" s="11">
        <v>0.26</v>
      </c>
      <c r="C7" s="12">
        <v>10.68</v>
      </c>
      <c r="D7" s="12">
        <v>16.510000000000002</v>
      </c>
      <c r="E7" s="12">
        <v>2.66</v>
      </c>
      <c r="F7" s="12">
        <v>0.03</v>
      </c>
      <c r="G7" s="12">
        <v>0.91</v>
      </c>
      <c r="H7" s="11">
        <v>-0.27</v>
      </c>
      <c r="I7" s="12">
        <v>1.1200000000000001</v>
      </c>
      <c r="J7" s="13">
        <v>150.01</v>
      </c>
      <c r="K7" s="13">
        <v>145.94999999999999</v>
      </c>
    </row>
    <row r="8" spans="1:11" ht="16.5" customHeight="1">
      <c r="A8" s="47" t="s">
        <v>74</v>
      </c>
      <c r="B8" s="11">
        <v>0.31</v>
      </c>
      <c r="C8" s="12">
        <v>10.220000000000001</v>
      </c>
      <c r="D8" s="12">
        <v>15.72</v>
      </c>
      <c r="E8" s="12">
        <v>2.38</v>
      </c>
      <c r="F8" s="12">
        <v>-0.13</v>
      </c>
      <c r="G8" s="12">
        <v>0.6</v>
      </c>
      <c r="H8" s="11">
        <v>-0.35</v>
      </c>
      <c r="I8" s="12">
        <v>1.64</v>
      </c>
      <c r="J8" s="13">
        <v>146.56</v>
      </c>
      <c r="K8" s="13">
        <v>141.94</v>
      </c>
    </row>
    <row r="9" spans="1:11" ht="16.5" customHeight="1">
      <c r="A9" s="47" t="s">
        <v>75</v>
      </c>
      <c r="B9" s="11">
        <v>0.36</v>
      </c>
      <c r="C9" s="12">
        <v>9.69</v>
      </c>
      <c r="D9" s="12">
        <v>14.83</v>
      </c>
      <c r="E9" s="12">
        <v>2.08</v>
      </c>
      <c r="F9" s="12">
        <v>-0.28000000000000003</v>
      </c>
      <c r="G9" s="12">
        <v>0.28999999999999998</v>
      </c>
      <c r="H9" s="11">
        <v>-0.44</v>
      </c>
      <c r="I9" s="12">
        <v>2.1800000000000002</v>
      </c>
      <c r="J9" s="13">
        <v>143.11000000000001</v>
      </c>
      <c r="K9" s="13">
        <v>137.96</v>
      </c>
    </row>
    <row r="10" spans="1:11" ht="16.5" customHeight="1">
      <c r="A10" s="47" t="s">
        <v>76</v>
      </c>
      <c r="B10" s="11">
        <v>0.41</v>
      </c>
      <c r="C10" s="12">
        <v>9.02</v>
      </c>
      <c r="D10" s="12">
        <v>13.69</v>
      </c>
      <c r="E10" s="12">
        <v>1.77</v>
      </c>
      <c r="F10" s="12">
        <v>-0.44</v>
      </c>
      <c r="G10" s="12">
        <v>-0.03</v>
      </c>
      <c r="H10" s="11">
        <v>-0.54</v>
      </c>
      <c r="I10" s="12">
        <v>2.8</v>
      </c>
      <c r="J10" s="13">
        <v>139.30000000000001</v>
      </c>
      <c r="K10" s="13">
        <v>133.99</v>
      </c>
    </row>
    <row r="11" spans="1:11" ht="16.5" customHeight="1">
      <c r="A11" s="47" t="s">
        <v>77</v>
      </c>
      <c r="B11" s="11">
        <v>0.47</v>
      </c>
      <c r="C11" s="12">
        <v>8.11</v>
      </c>
      <c r="D11" s="12">
        <v>12.31</v>
      </c>
      <c r="E11" s="12">
        <v>1.41</v>
      </c>
      <c r="F11" s="12">
        <v>-0.63</v>
      </c>
      <c r="G11" s="12">
        <v>-0.39</v>
      </c>
      <c r="H11" s="11">
        <v>-0.66</v>
      </c>
      <c r="I11" s="12">
        <v>3.58</v>
      </c>
      <c r="J11" s="13">
        <v>134.97</v>
      </c>
      <c r="K11" s="13">
        <v>129.6</v>
      </c>
    </row>
    <row r="12" spans="1:11" ht="16.5" customHeight="1">
      <c r="A12" s="47" t="s">
        <v>78</v>
      </c>
      <c r="B12" s="11">
        <v>0.54</v>
      </c>
      <c r="C12" s="12">
        <v>6.84</v>
      </c>
      <c r="D12" s="12">
        <v>10.62</v>
      </c>
      <c r="E12" s="12">
        <v>0.95</v>
      </c>
      <c r="F12" s="12">
        <v>-0.88</v>
      </c>
      <c r="G12" s="12">
        <v>-0.9</v>
      </c>
      <c r="H12" s="11">
        <v>-0.82</v>
      </c>
      <c r="I12" s="12">
        <v>4.7300000000000004</v>
      </c>
      <c r="J12" s="13">
        <v>129.03</v>
      </c>
      <c r="K12" s="13">
        <v>123.93</v>
      </c>
    </row>
    <row r="14" spans="1:11" ht="15" customHeight="1">
      <c r="A14" s="48" t="s">
        <v>79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Auction Team</vt:lpstr>
      <vt:lpstr>Trait Guide &amp; Averages</vt:lpstr>
      <vt:lpstr>Percentile Bands</vt:lpstr>
      <vt:lpstr>BandView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Andrew Sutherland</cp:lastModifiedBy>
  <cp:revision>0</cp:revision>
  <dcterms:created xsi:type="dcterms:W3CDTF">2026-08-12T01:08:25Z</dcterms:created>
  <dcterms:modified xsi:type="dcterms:W3CDTF">2026-08-18T06:04:12Z</dcterms:modified>
  <dc:language>en-US</dc:language>
</cp:coreProperties>
</file>